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Krycí list-stavba-1.NP učitelé" sheetId="1" state="visible" r:id="rId2"/>
    <sheet name="Rekapitulace-stavba-1.NP učitel" sheetId="2" state="visible" r:id="rId3"/>
    <sheet name="Položky-stavba-1.NP učitelé" sheetId="3" state="visible" r:id="rId4"/>
  </sheets>
  <definedNames>
    <definedName function="false" hidden="false" localSheetId="0" name="_xlnm.Print_Area" vbProcedure="false">'Krycí list-stavba-1.NP učitelé'!$A$1:$G$45</definedName>
    <definedName function="false" hidden="false" localSheetId="2" name="_xlnm.Print_Area" vbProcedure="false">'Položky-stavba-1.NP učitelé'!$A$1:$G$161</definedName>
    <definedName function="false" hidden="false" localSheetId="2" name="_xlnm.Print_Titles" vbProcedure="false">'Položky-stavba-1.NP učitelé'!$1:$6</definedName>
    <definedName function="false" hidden="false" localSheetId="1" name="_xlnm.Print_Area" vbProcedure="false">'Rekapitulace-stavba-1.NP učitel'!$A$1:$I$41</definedName>
    <definedName function="false" hidden="false" localSheetId="1" name="_xlnm.Print_Titles" vbProcedure="false">'Rekapitulace-stavba-1.NP učitel'!$1:$6</definedName>
    <definedName function="false" hidden="false" localSheetId="0" name="_xlnm_Print_Area" vbProcedure="false">'Krycí list-stavba-1.NP učitelé'!$A$1:$G$45</definedName>
    <definedName function="false" hidden="false" localSheetId="1" name="_xlnm_Print_Area" vbProcedure="false">'Rekapitulace-stavba-1.NP učitel'!$A$1:$I$41</definedName>
    <definedName function="false" hidden="false" localSheetId="1" name="_xlnm_Print_Titles" vbProcedure="false">'Rekapitulace-stavba-1.NP učitel'!$1:$6</definedName>
    <definedName function="false" hidden="false" localSheetId="2" name="solver_lin" vbProcedure="false">0</definedName>
    <definedName function="false" hidden="false" localSheetId="2" name="solver_num" vbProcedure="false">0</definedName>
    <definedName function="false" hidden="false" localSheetId="2" name="solver_opt" vbProcedure="false">NA()</definedName>
    <definedName function="false" hidden="false" localSheetId="2" name="solver_typ" vbProcedure="false">1</definedName>
    <definedName function="false" hidden="false" localSheetId="2" name="solver_val" vbProcedure="false">0</definedName>
    <definedName function="false" hidden="false" localSheetId="2" name="_xlnm_Print_Area" vbProcedure="false">'Položky-stavba-1.NP učitelé'!$A$1:$G$161</definedName>
    <definedName function="false" hidden="false" localSheetId="2" name="_xlnm_Print_Titles" vbProcedure="false">'Položky-stavba-1.NP učitelé'!$1:$6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<sst xmlns="http://schemas.openxmlformats.org/spreadsheetml/2006/main" count="432" uniqueCount="307">
  <si>
    <t xml:space="preserve">POLOŽKOVÝ ROZPOČET</t>
  </si>
  <si>
    <t xml:space="preserve">Rozpočet</t>
  </si>
  <si>
    <t xml:space="preserve">Rekonstrukce hyg.prostor III. Etapa - 1.NP WC učitelé</t>
  </si>
  <si>
    <t xml:space="preserve">JKSO </t>
  </si>
  <si>
    <t xml:space="preserve">Objekt</t>
  </si>
  <si>
    <t xml:space="preserve">SKP </t>
  </si>
  <si>
    <t xml:space="preserve">024</t>
  </si>
  <si>
    <t xml:space="preserve">SPŠS Kudelova</t>
  </si>
  <si>
    <t xml:space="preserve">Měrná jednotka</t>
  </si>
  <si>
    <t xml:space="preserve">Stavba</t>
  </si>
  <si>
    <t xml:space="preserve">Rekonstrukce hyg.prostor III. Etapa </t>
  </si>
  <si>
    <t xml:space="preserve">Počet jednotek</t>
  </si>
  <si>
    <t xml:space="preserve">999</t>
  </si>
  <si>
    <t xml:space="preserve">Ruzne</t>
  </si>
  <si>
    <t xml:space="preserve">Náklady na m.j.</t>
  </si>
  <si>
    <t xml:space="preserve">Projektant</t>
  </si>
  <si>
    <t xml:space="preserve">Typ rozpočtu</t>
  </si>
  <si>
    <t xml:space="preserve">Zpracovatel projektu</t>
  </si>
  <si>
    <t xml:space="preserve">Objednatel</t>
  </si>
  <si>
    <t xml:space="preserve">Dodavatel</t>
  </si>
  <si>
    <t xml:space="preserve">Zakázkové číslo </t>
  </si>
  <si>
    <t xml:space="preserve">Rozpočtoval</t>
  </si>
  <si>
    <t xml:space="preserve">Počet listů</t>
  </si>
  <si>
    <t xml:space="preserve">ROZPOČTOVÉ NÁKLADY</t>
  </si>
  <si>
    <t xml:space="preserve">Základní rozpočtové náklady</t>
  </si>
  <si>
    <t xml:space="preserve">Ostatní rozpočtové náklady</t>
  </si>
  <si>
    <t xml:space="preserve">HSV celkem</t>
  </si>
  <si>
    <t xml:space="preserve">Z</t>
  </si>
  <si>
    <t xml:space="preserve">PSV celkem</t>
  </si>
  <si>
    <t xml:space="preserve">R</t>
  </si>
  <si>
    <t xml:space="preserve">M práce celkem</t>
  </si>
  <si>
    <t xml:space="preserve">N</t>
  </si>
  <si>
    <t xml:space="preserve">M dodávky celkem</t>
  </si>
  <si>
    <t xml:space="preserve">ZRN celkem</t>
  </si>
  <si>
    <t xml:space="preserve">HZS</t>
  </si>
  <si>
    <t xml:space="preserve">ZRN+HZS</t>
  </si>
  <si>
    <t xml:space="preserve">Ostatní náklady neuvedené</t>
  </si>
  <si>
    <t xml:space="preserve">ZRN+ost.náklady+HZS</t>
  </si>
  <si>
    <t xml:space="preserve">Ostatní náklady celkem</t>
  </si>
  <si>
    <t xml:space="preserve">Vypracoval</t>
  </si>
  <si>
    <t xml:space="preserve">Za zhotovitele</t>
  </si>
  <si>
    <t xml:space="preserve">Za objednatele</t>
  </si>
  <si>
    <t xml:space="preserve">Jméno :</t>
  </si>
  <si>
    <t xml:space="preserve">Datum :</t>
  </si>
  <si>
    <t xml:space="preserve">Podpis :</t>
  </si>
  <si>
    <t xml:space="preserve">Podpis:</t>
  </si>
  <si>
    <t xml:space="preserve">Základ pro DPH</t>
  </si>
  <si>
    <t xml:space="preserve">%  </t>
  </si>
  <si>
    <t xml:space="preserve">DPH</t>
  </si>
  <si>
    <t xml:space="preserve">% </t>
  </si>
  <si>
    <t xml:space="preserve">CENA ZA OBJEKT CELKEM</t>
  </si>
  <si>
    <t xml:space="preserve">Poznámka :</t>
  </si>
  <si>
    <t xml:space="preserve"> </t>
  </si>
  <si>
    <t xml:space="preserve">Rozpočet byl proveden na základě investičního záměru. Rozpočet neslouží jako prováděcí, pro upřesnění je nutno vypracovat prováděcí projektovou dokumentaci.</t>
  </si>
  <si>
    <t xml:space="preserve">Stavba :</t>
  </si>
  <si>
    <t xml:space="preserve">999 Ruzne</t>
  </si>
  <si>
    <t xml:space="preserve">Rozpočet :</t>
  </si>
  <si>
    <t xml:space="preserve">Objekt :</t>
  </si>
  <si>
    <t xml:space="preserve">024 SPŠS Kudelova</t>
  </si>
  <si>
    <t xml:space="preserve">Rek. hyg.pr. III. Etapa - 1.NP WC učitelé</t>
  </si>
  <si>
    <t xml:space="preserve">REKAPITULACE  STAVEBNÍCH  DÍLŮ</t>
  </si>
  <si>
    <t xml:space="preserve">Stavební díl</t>
  </si>
  <si>
    <t xml:space="preserve">HSV</t>
  </si>
  <si>
    <t xml:space="preserve">PSV</t>
  </si>
  <si>
    <t xml:space="preserve">Dodávka</t>
  </si>
  <si>
    <t xml:space="preserve">Montáž</t>
  </si>
  <si>
    <t xml:space="preserve">CELKEM  OBJEKT</t>
  </si>
  <si>
    <t xml:space="preserve">VEDLEJŠÍ ROZPOČTOVÉ  NÁKLADY</t>
  </si>
  <si>
    <t xml:space="preserve">Název VRN</t>
  </si>
  <si>
    <t xml:space="preserve">Kč</t>
  </si>
  <si>
    <t xml:space="preserve">%</t>
  </si>
  <si>
    <t xml:space="preserve">Základna</t>
  </si>
  <si>
    <t xml:space="preserve">Ztížené výrobní podmínky</t>
  </si>
  <si>
    <t xml:space="preserve">Oborová přirážka</t>
  </si>
  <si>
    <t xml:space="preserve">Přesun stavebních kapacit</t>
  </si>
  <si>
    <t xml:space="preserve">Mimostaveništní doprava</t>
  </si>
  <si>
    <t xml:space="preserve">Zařízení staveniště</t>
  </si>
  <si>
    <t xml:space="preserve">Provoz investora</t>
  </si>
  <si>
    <t xml:space="preserve">Kompletační činnost (IČD)</t>
  </si>
  <si>
    <t xml:space="preserve">Rezerva rozpočtu</t>
  </si>
  <si>
    <t xml:space="preserve">CELKEM VRN</t>
  </si>
  <si>
    <t xml:space="preserve">Položkový rozpočet </t>
  </si>
  <si>
    <t xml:space="preserve">Rozpočet:</t>
  </si>
  <si>
    <t xml:space="preserve">P.č.</t>
  </si>
  <si>
    <t xml:space="preserve">Číslo položky</t>
  </si>
  <si>
    <t xml:space="preserve">Název položky</t>
  </si>
  <si>
    <t xml:space="preserve">MJ</t>
  </si>
  <si>
    <t xml:space="preserve">množství</t>
  </si>
  <si>
    <t xml:space="preserve">cena / MJ</t>
  </si>
  <si>
    <t xml:space="preserve">celkem (Kč)</t>
  </si>
  <si>
    <t xml:space="preserve">Díl:</t>
  </si>
  <si>
    <t xml:space="preserve">0</t>
  </si>
  <si>
    <t xml:space="preserve">Ostatní</t>
  </si>
  <si>
    <t xml:space="preserve">10001-0007</t>
  </si>
  <si>
    <t xml:space="preserve">Zpracování dokumentace - stavební, ZTI, VZT, elekt - skutečné provedení</t>
  </si>
  <si>
    <t xml:space="preserve">soubor</t>
  </si>
  <si>
    <t xml:space="preserve">Celkem za</t>
  </si>
  <si>
    <t xml:space="preserve">0 Ostatní</t>
  </si>
  <si>
    <t xml:space="preserve">3</t>
  </si>
  <si>
    <t xml:space="preserve">Svislé a kompletní konstrukce</t>
  </si>
  <si>
    <t xml:space="preserve">342272225</t>
  </si>
  <si>
    <t xml:space="preserve">Příčka z pórobetonových hladkých tvárnic na tenkovrstvou maltu tl 100 mm</t>
  </si>
  <si>
    <t xml:space="preserve">m2</t>
  </si>
  <si>
    <t xml:space="preserve">310238211R00</t>
  </si>
  <si>
    <t xml:space="preserve">Zazdívka otvorů plochy do 1 m2 cihlami na MVC </t>
  </si>
  <si>
    <t xml:space="preserve">m3</t>
  </si>
  <si>
    <t xml:space="preserve">317941123RT2</t>
  </si>
  <si>
    <t xml:space="preserve">Osazení ocelových válcovaných nosníků  č.14-22 včetně dodávky profilu I č.14 (Rámové rozepření zdiva při bourání  a osazování ZTI)</t>
  </si>
  <si>
    <t xml:space="preserve">t</t>
  </si>
  <si>
    <t xml:space="preserve">342266111RA1</t>
  </si>
  <si>
    <t xml:space="preserve">Obklad stěn sádrokartonem na ocelovou konstrukci desky standard tl. 12,5 mm 1x, bez izolace</t>
  </si>
  <si>
    <t xml:space="preserve">3 Svislé a kompletní konstrukce</t>
  </si>
  <si>
    <t xml:space="preserve">61</t>
  </si>
  <si>
    <t xml:space="preserve">Upravy povrchů vnitřní</t>
  </si>
  <si>
    <t xml:space="preserve">612420014RA0</t>
  </si>
  <si>
    <t xml:space="preserve">Omítka stěn vnitřní vápenocementová hladká </t>
  </si>
  <si>
    <t xml:space="preserve">61 Upravy povrchů vnitřní</t>
  </si>
  <si>
    <t xml:space="preserve">64</t>
  </si>
  <si>
    <t xml:space="preserve">Výplně otvorů</t>
  </si>
  <si>
    <t xml:space="preserve">642942221R00</t>
  </si>
  <si>
    <t xml:space="preserve">Osazení zárubní dveřních ocelových, pl. do 4,5 m2 </t>
  </si>
  <si>
    <t xml:space="preserve">kus</t>
  </si>
  <si>
    <t xml:space="preserve">64 Výplně otvorů</t>
  </si>
  <si>
    <t xml:space="preserve">94</t>
  </si>
  <si>
    <t xml:space="preserve">Lešení a stavební výtahy</t>
  </si>
  <si>
    <t xml:space="preserve">946941102RT1</t>
  </si>
  <si>
    <t xml:space="preserve">Montáž pojízdných Alu věží BOSS, 2,5 x 1,45 m pracovní výška 4,3 m</t>
  </si>
  <si>
    <t xml:space="preserve">946941192RT1</t>
  </si>
  <si>
    <t xml:space="preserve">Nájemné pojízdných Alu věží BOSS, 2,5 x 1,45 m pracovní výška 4,3 m</t>
  </si>
  <si>
    <t xml:space="preserve">den</t>
  </si>
  <si>
    <t xml:space="preserve">946941802RT1</t>
  </si>
  <si>
    <t xml:space="preserve">Demontáž pojízdných Alu věží BOSS, 2,5 x 1,45 m pracovní výška 4,3 m</t>
  </si>
  <si>
    <t xml:space="preserve">94 Lešení a stavební výtahy</t>
  </si>
  <si>
    <t xml:space="preserve">95</t>
  </si>
  <si>
    <t xml:space="preserve">Dokončovací konstrukce na pozemních stavbách</t>
  </si>
  <si>
    <t xml:space="preserve">952901111R00</t>
  </si>
  <si>
    <t xml:space="preserve">Vyčištění budov o výšce podlaží do 4 m </t>
  </si>
  <si>
    <t xml:space="preserve">ZK:6,26*3,03</t>
  </si>
  <si>
    <t xml:space="preserve">95 Dokončovací konstrukce na pozemních stavbách</t>
  </si>
  <si>
    <t xml:space="preserve">96</t>
  </si>
  <si>
    <t xml:space="preserve">Bourání konstrukcí</t>
  </si>
  <si>
    <t xml:space="preserve">962031113R00</t>
  </si>
  <si>
    <t xml:space="preserve">Bourání příček z cihel pálených plných tl. 65 mm </t>
  </si>
  <si>
    <t xml:space="preserve">962032231R00</t>
  </si>
  <si>
    <t xml:space="preserve">Bourání zdiva z cihel pálených na MVC </t>
  </si>
  <si>
    <t xml:space="preserve">965081713R00</t>
  </si>
  <si>
    <t xml:space="preserve">Bourání dlaždic keramických tl.1 cm, pl. nad 1 m2 </t>
  </si>
  <si>
    <t xml:space="preserve">967031734R00</t>
  </si>
  <si>
    <t xml:space="preserve">Přisekání plošné zdiva cihelného na MVC tl. 30 cm </t>
  </si>
  <si>
    <t xml:space="preserve">968061125R00</t>
  </si>
  <si>
    <t xml:space="preserve">Vyvěšení dřevěných dveřních křídel pl. do 2 m2 </t>
  </si>
  <si>
    <t xml:space="preserve">968062356R00</t>
  </si>
  <si>
    <t xml:space="preserve">Vybourání dřevěných rámů oken dvojitých pl. 4 m2 </t>
  </si>
  <si>
    <t xml:space="preserve">968072455R00</t>
  </si>
  <si>
    <t xml:space="preserve">Vybourání kovových dveřních zárubní pl. do 2 m2 </t>
  </si>
  <si>
    <t xml:space="preserve">96 Bourání konstrukcí</t>
  </si>
  <si>
    <t xml:space="preserve">97</t>
  </si>
  <si>
    <t xml:space="preserve">prorážení otvorů</t>
  </si>
  <si>
    <t xml:space="preserve">974031165R00</t>
  </si>
  <si>
    <t xml:space="preserve">Vysekání rýh ve zdi cihelné 20 x 20 cm </t>
  </si>
  <si>
    <t xml:space="preserve">m</t>
  </si>
  <si>
    <t xml:space="preserve">978059531R00</t>
  </si>
  <si>
    <t xml:space="preserve">Odsekání vnitřních obkladů stěn nad 2 m2 </t>
  </si>
  <si>
    <t xml:space="preserve">97 prorážení otvorů</t>
  </si>
  <si>
    <t xml:space="preserve">713</t>
  </si>
  <si>
    <t xml:space="preserve">Izolace tepelné</t>
  </si>
  <si>
    <t xml:space="preserve">63154500R-220</t>
  </si>
  <si>
    <t xml:space="preserve">Pouzdro potrubní izolační PIPO ALS tl. 20</t>
  </si>
  <si>
    <t xml:space="preserve">713 Izolace tepelné</t>
  </si>
  <si>
    <t xml:space="preserve">725</t>
  </si>
  <si>
    <t xml:space="preserve">Zařizovací předměty</t>
  </si>
  <si>
    <t xml:space="preserve">725110811R00</t>
  </si>
  <si>
    <t xml:space="preserve">Demontáž klozetů splachovacích </t>
  </si>
  <si>
    <t xml:space="preserve">725122813R00</t>
  </si>
  <si>
    <t xml:space="preserve">Demontáž pisoárů </t>
  </si>
  <si>
    <t xml:space="preserve">725210821R00</t>
  </si>
  <si>
    <t xml:space="preserve">Demontáž umyvadel bez výtokových armatur </t>
  </si>
  <si>
    <t xml:space="preserve">725330840R00</t>
  </si>
  <si>
    <t xml:space="preserve">Demontáž výlevky ocelové nebo litinové </t>
  </si>
  <si>
    <t xml:space="preserve">725820801R00</t>
  </si>
  <si>
    <t xml:space="preserve">Demontáž baterie nástěnné do G 3/4 </t>
  </si>
  <si>
    <t xml:space="preserve">725 Zařizovací předměty</t>
  </si>
  <si>
    <t xml:space="preserve">733</t>
  </si>
  <si>
    <t xml:space="preserve">Rozvod potrubí</t>
  </si>
  <si>
    <t xml:space="preserve">733190108R00</t>
  </si>
  <si>
    <t xml:space="preserve">Tlaková zkouška potrubí do DN 25 </t>
  </si>
  <si>
    <t xml:space="preserve">733291102U00</t>
  </si>
  <si>
    <t xml:space="preserve">Zkouška těsnosti potrubí </t>
  </si>
  <si>
    <t xml:space="preserve">733-196-002</t>
  </si>
  <si>
    <t xml:space="preserve">Drobný upínací a montážní materiál</t>
  </si>
  <si>
    <t xml:space="preserve">sada</t>
  </si>
  <si>
    <t xml:space="preserve">733 Rozvod potrubí</t>
  </si>
  <si>
    <t xml:space="preserve">735</t>
  </si>
  <si>
    <t xml:space="preserve">Otopná tělesa</t>
  </si>
  <si>
    <t xml:space="preserve">23001-11</t>
  </si>
  <si>
    <t xml:space="preserve">Topná zkouška </t>
  </si>
  <si>
    <t xml:space="preserve">hod</t>
  </si>
  <si>
    <t xml:space="preserve">23001-2</t>
  </si>
  <si>
    <t xml:space="preserve">Nepředvídatelné práce předem schválené investorem </t>
  </si>
  <si>
    <t xml:space="preserve">23001-3</t>
  </si>
  <si>
    <t xml:space="preserve">Spolupráce s profesemi </t>
  </si>
  <si>
    <t xml:space="preserve">733178114R00</t>
  </si>
  <si>
    <t xml:space="preserve">Potrubí vícevrstvé FRANKISCHE.ALPEX-DUO </t>
  </si>
  <si>
    <t xml:space="preserve">735151812R00</t>
  </si>
  <si>
    <t xml:space="preserve">Demontáž otopných těles </t>
  </si>
  <si>
    <t xml:space="preserve">735156469R00</t>
  </si>
  <si>
    <t xml:space="preserve">Otopná tělesa panelová Radik Klasik 20  600/1400 </t>
  </si>
  <si>
    <t xml:space="preserve">735159121R00</t>
  </si>
  <si>
    <t xml:space="preserve">Montáž otopných panelových těles vč. šroubení a ventilů</t>
  </si>
  <si>
    <t xml:space="preserve">735191905R00</t>
  </si>
  <si>
    <t xml:space="preserve">Odvzdušnění otopných těles </t>
  </si>
  <si>
    <t xml:space="preserve">735191910R00</t>
  </si>
  <si>
    <t xml:space="preserve">Napuštění upravené vody do otopného systému </t>
  </si>
  <si>
    <t xml:space="preserve">735494811R00</t>
  </si>
  <si>
    <t xml:space="preserve">Vypuštění vody z otopných těles a části potrubí </t>
  </si>
  <si>
    <t xml:space="preserve">55137318-1</t>
  </si>
  <si>
    <t xml:space="preserve">Hlavice termostatická RAE-K 5134 (pro VK) s pojistkou proti odcizení a s aretací</t>
  </si>
  <si>
    <t xml:space="preserve">998735101R00</t>
  </si>
  <si>
    <t xml:space="preserve">Přesun hmot pro otopná tělesa, výšky do 6 m </t>
  </si>
  <si>
    <t xml:space="preserve">735 Otopná tělesa</t>
  </si>
  <si>
    <t xml:space="preserve">766</t>
  </si>
  <si>
    <t xml:space="preserve">Konstrukce truhlářské</t>
  </si>
  <si>
    <t xml:space="preserve">766661112R00</t>
  </si>
  <si>
    <t xml:space="preserve">Montáž dveří do zárubně,otevíravých 1kř.do 0,8 m </t>
  </si>
  <si>
    <t xml:space="preserve">766-pc04</t>
  </si>
  <si>
    <t xml:space="preserve">Dodávka a montáž uzamykatelná skříň </t>
  </si>
  <si>
    <t xml:space="preserve">komple</t>
  </si>
  <si>
    <t xml:space="preserve">Classic nerez - instalace z více dílů, stabilizační kotvící prvky, čiré plexisklo:1</t>
  </si>
  <si>
    <t xml:space="preserve">766-pc05</t>
  </si>
  <si>
    <t xml:space="preserve">Dodávka a montáž policová skříň </t>
  </si>
  <si>
    <t xml:space="preserve">Posuvná dělící příčka s věšákem a odkládací polici - atyp</t>
  </si>
  <si>
    <t xml:space="preserve">6116180</t>
  </si>
  <si>
    <t xml:space="preserve">Dveře vnitřní hladké plné 1kř. 90x197 cm dýha dub + větrací mřížka</t>
  </si>
  <si>
    <t xml:space="preserve">998766102R00</t>
  </si>
  <si>
    <t xml:space="preserve">Přesun hmot pro truhlářské konstr., výšky do 12 m </t>
  </si>
  <si>
    <t xml:space="preserve">766 Konstrukce truhlářské</t>
  </si>
  <si>
    <t xml:space="preserve">767</t>
  </si>
  <si>
    <t xml:space="preserve">Konstrukce zámečnické</t>
  </si>
  <si>
    <t xml:space="preserve">767130062RA0</t>
  </si>
  <si>
    <t xml:space="preserve">Podhled Armstrong, desky s část. zapušť. hranou </t>
  </si>
  <si>
    <t xml:space="preserve">767-11</t>
  </si>
  <si>
    <t xml:space="preserve">D+M nové kování - vstupní dveře </t>
  </si>
  <si>
    <t xml:space="preserve">ks</t>
  </si>
  <si>
    <t xml:space="preserve">55330321</t>
  </si>
  <si>
    <t xml:space="preserve">Zárubeň ocelová H 110   900x1970x110 gumové těsnění</t>
  </si>
  <si>
    <t xml:space="preserve">Posuvná stěna</t>
  </si>
  <si>
    <t xml:space="preserve">767 Konstrukce zámečnické</t>
  </si>
  <si>
    <t xml:space="preserve">771</t>
  </si>
  <si>
    <t xml:space="preserve">Podlahy z dlaždic a obklady</t>
  </si>
  <si>
    <t xml:space="preserve">771212113R00</t>
  </si>
  <si>
    <t xml:space="preserve">Kladení dlažby keramické do TM, vel. do 450x450 mm </t>
  </si>
  <si>
    <t xml:space="preserve">771100010RAB</t>
  </si>
  <si>
    <t xml:space="preserve">Vyrovnání podk.samoniv.hmotou Planolit 315 inter. nivelační hmota tl. 6 mm, penetrace</t>
  </si>
  <si>
    <t xml:space="preserve">59764210</t>
  </si>
  <si>
    <t xml:space="preserve">Dlažba keramická hladká protiskl. 400x400x9 mm</t>
  </si>
  <si>
    <t xml:space="preserve">998771102R00</t>
  </si>
  <si>
    <t xml:space="preserve">Přesun hmot pro podlahy z dlaždic, výšky do 12 m </t>
  </si>
  <si>
    <t xml:space="preserve">771 Podlahy z dlaždic a obklady</t>
  </si>
  <si>
    <t xml:space="preserve">781</t>
  </si>
  <si>
    <t xml:space="preserve">Obklady keramické</t>
  </si>
  <si>
    <t xml:space="preserve">711212104R01</t>
  </si>
  <si>
    <t xml:space="preserve">Penetrace savých podkladů - obklady </t>
  </si>
  <si>
    <t xml:space="preserve">781111121R00</t>
  </si>
  <si>
    <t xml:space="preserve">Montáž lišt rohových, vanových a dilatačních </t>
  </si>
  <si>
    <t xml:space="preserve">781230131R00</t>
  </si>
  <si>
    <t xml:space="preserve">Obkládání stěn vnitř. keram. do tmele nad 300x300 </t>
  </si>
  <si>
    <t xml:space="preserve">781-pc01</t>
  </si>
  <si>
    <t xml:space="preserve">Dodávka a montáž zrcadla do obkladu </t>
  </si>
  <si>
    <t xml:space="preserve">59760104.A</t>
  </si>
  <si>
    <t xml:space="preserve">Lišta rohová plastová na obklad</t>
  </si>
  <si>
    <t xml:space="preserve">597623141-1</t>
  </si>
  <si>
    <t xml:space="preserve">Specifikace obkladu dlaždice 400 x 400 mm</t>
  </si>
  <si>
    <t xml:space="preserve">998781102R00</t>
  </si>
  <si>
    <t xml:space="preserve">Přesun hmot pro obklady keramické, výšky do 12 m </t>
  </si>
  <si>
    <t xml:space="preserve">781 Obklady keramické</t>
  </si>
  <si>
    <t xml:space="preserve">784</t>
  </si>
  <si>
    <t xml:space="preserve">Malby</t>
  </si>
  <si>
    <t xml:space="preserve">784191101R00</t>
  </si>
  <si>
    <t xml:space="preserve">Penetrace podkladu univerzální Primalex 1 x </t>
  </si>
  <si>
    <t xml:space="preserve">784950030RAA</t>
  </si>
  <si>
    <t xml:space="preserve">Oprava maleb z malířských směsí oškrábání, umytí, vyhlazení, 2x malba</t>
  </si>
  <si>
    <t xml:space="preserve">784 Malby</t>
  </si>
  <si>
    <t xml:space="preserve">M21</t>
  </si>
  <si>
    <t xml:space="preserve">Elektromontáže</t>
  </si>
  <si>
    <t xml:space="preserve">M21-pc01</t>
  </si>
  <si>
    <t xml:space="preserve">Elektro práce a materiál  (viz samostatný soupis prací)</t>
  </si>
  <si>
    <t xml:space="preserve">M21 Elektromontáže</t>
  </si>
  <si>
    <t xml:space="preserve">M24</t>
  </si>
  <si>
    <t xml:space="preserve">Montáže vzduchotechnických zařízení</t>
  </si>
  <si>
    <t xml:space="preserve">M24-pc01</t>
  </si>
  <si>
    <t xml:space="preserve">Dodávka a montáž VZT (viz samostatný soupis prací)</t>
  </si>
  <si>
    <t xml:space="preserve">M24 Montáže vzduchotechnických zařízení</t>
  </si>
  <si>
    <t xml:space="preserve">D96</t>
  </si>
  <si>
    <t xml:space="preserve">Přesuny suti a vybouraných hmot</t>
  </si>
  <si>
    <t xml:space="preserve">D96-PC1</t>
  </si>
  <si>
    <t xml:space="preserve">Skládkovné </t>
  </si>
  <si>
    <t xml:space="preserve">979011111R00</t>
  </si>
  <si>
    <t xml:space="preserve">Svislá doprava suti a vybour. hmot za 1.NP a 1.PP </t>
  </si>
  <si>
    <t xml:space="preserve">979081111R00</t>
  </si>
  <si>
    <t xml:space="preserve">Odvoz suti a vybour. hmot na skládku do 1 km </t>
  </si>
  <si>
    <t xml:space="preserve">979081121R00</t>
  </si>
  <si>
    <t xml:space="preserve">Příplatek k odvozu za každý další 1 km </t>
  </si>
  <si>
    <t xml:space="preserve">979082111R00</t>
  </si>
  <si>
    <t xml:space="preserve">Vnitrostaveništní doprava suti do 10 m </t>
  </si>
  <si>
    <t xml:space="preserve">979082121R00</t>
  </si>
  <si>
    <t xml:space="preserve">Příplatek k vnitrost. dopravě suti za dalších 5 m </t>
  </si>
  <si>
    <t xml:space="preserve">D96 Přesuny suti a vybouraných hmot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</si>
</sst>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"/>
    <numFmt numFmtId="167" formatCode="General"/>
    <numFmt numFmtId="168" formatCode="dd/mm/yy"/>
    <numFmt numFmtId="169" formatCode="0.0"/>
    <numFmt numFmtId="170" formatCode="#,##0&quot; Kč&quot;"/>
    <numFmt numFmtId="171" formatCode="#,##0.00"/>
  </numFmts>
  <fonts count="22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  <charset val="1"/>
    </font>
    <font>
      <sz val="10"/>
      <name val="Arial"/>
      <family val="2"/>
      <charset val="238"/>
    </font>
    <font>
      <b val="true"/>
      <sz val="14"/>
      <name val="Arial"/>
      <family val="2"/>
      <charset val="238"/>
    </font>
    <font>
      <b val="true"/>
      <sz val="10"/>
      <name val="Arial"/>
      <family val="2"/>
      <charset val="238"/>
    </font>
    <font>
      <sz val="9"/>
      <name val="Arial"/>
      <family val="2"/>
      <charset val="238"/>
    </font>
    <font>
      <b val="true"/>
      <sz val="9"/>
      <name val="Arial"/>
      <family val="2"/>
      <charset val="238"/>
    </font>
    <font>
      <b val="true"/>
      <sz val="12"/>
      <name val="Arial"/>
      <family val="2"/>
      <charset val="238"/>
    </font>
    <font>
      <sz val="8"/>
      <name val="Arial"/>
      <family val="2"/>
      <charset val="238"/>
    </font>
    <font>
      <b val="true"/>
      <u val="single"/>
      <sz val="12"/>
      <name val="Arial"/>
      <family val="2"/>
      <charset val="238"/>
    </font>
    <font>
      <b val="true"/>
      <u val="single"/>
      <sz val="10"/>
      <name val="Arial"/>
      <family val="2"/>
      <charset val="238"/>
    </font>
    <font>
      <u val="single"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 val="true"/>
      <i val="true"/>
      <sz val="10"/>
      <name val="Arial"/>
      <family val="2"/>
      <charset val="238"/>
    </font>
    <font>
      <sz val="8"/>
      <name val="Arial CE"/>
      <family val="0"/>
      <charset val="1"/>
    </font>
    <font>
      <sz val="8"/>
      <color rgb="FF0000FF"/>
      <name val="Arial"/>
      <family val="2"/>
      <charset val="238"/>
    </font>
    <font>
      <b val="true"/>
      <sz val="18"/>
      <name val="Arial"/>
      <family val="2"/>
      <charset val="238"/>
    </font>
    <font>
      <i val="true"/>
      <sz val="8"/>
      <name val="Arial"/>
      <family val="2"/>
      <charset val="238"/>
    </font>
    <font>
      <i val="true"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5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double"/>
      <right style="thin"/>
      <top style="double"/>
      <bottom/>
      <diagonal/>
    </border>
    <border diagonalUp="false" diagonalDown="false">
      <left/>
      <right/>
      <top style="double"/>
      <bottom/>
      <diagonal/>
    </border>
    <border diagonalUp="false" diagonalDown="false">
      <left style="thin"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medium"/>
      <top style="thin"/>
      <bottom style="medium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dotted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7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2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2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1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3" xfId="0" applyFont="true" applyBorder="true" applyAlignment="true" applyProtection="false">
      <alignment horizontal="general" vertical="bottom" textRotation="0" wrapText="false" indent="0" shrinkToFit="true"/>
      <protection locked="true" hidden="false"/>
    </xf>
    <xf numFmtId="164" fontId="5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7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5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5" fillId="0" borderId="11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5" fillId="0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2" borderId="28" xfId="0" applyFont="true" applyBorder="true" applyAlignment="true" applyProtection="false">
      <alignment horizontal="right" vertical="bottom" textRotation="0" wrapText="false" indent="6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4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46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2" borderId="1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4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5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2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4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5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9" fillId="2" borderId="2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9" fillId="2" borderId="3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2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5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3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0" borderId="2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5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5" fillId="2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2" borderId="5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4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5" fillId="0" borderId="4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4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4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5" fillId="0" borderId="54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8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5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55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55" xfId="2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55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0" borderId="55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1" fontId="11" fillId="0" borderId="5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3" borderId="55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5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6" fillId="2" borderId="1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6" fillId="2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5" fillId="2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5" fillId="2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7" fillId="2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5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39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4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10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5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8" fillId="3" borderId="57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1" fontId="18" fillId="3" borderId="57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3" borderId="34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8" fillId="0" borderId="34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1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10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0" borderId="10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1" fontId="11" fillId="3" borderId="1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3" borderId="10" xfId="2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1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56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11" fillId="0" borderId="39" xfId="2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71" fontId="11" fillId="0" borderId="3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11" fillId="0" borderId="4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7" fillId="0" borderId="9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1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_POL.XLS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51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" width="1.97"/>
    <col collapsed="false" customWidth="true" hidden="false" outlineLevel="0" max="2" min="2" style="1" width="14.97"/>
    <col collapsed="false" customWidth="true" hidden="false" outlineLevel="0" max="3" min="3" style="1" width="15.84"/>
    <col collapsed="false" customWidth="true" hidden="false" outlineLevel="0" max="4" min="4" style="1" width="14.54"/>
    <col collapsed="false" customWidth="true" hidden="false" outlineLevel="0" max="5" min="5" style="1" width="13.55"/>
    <col collapsed="false" customWidth="true" hidden="false" outlineLevel="0" max="6" min="6" style="1" width="16.54"/>
    <col collapsed="false" customWidth="true" hidden="false" outlineLevel="0" max="7" min="7" style="1" width="15.27"/>
    <col collapsed="false" customWidth="false" hidden="false" outlineLevel="0" max="257" min="8" style="1" width="9.11"/>
  </cols>
  <sheetData>
    <row r="1" customFormat="false" ht="24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</row>
    <row r="2" customFormat="false" ht="12.75" hidden="false" customHeight="true" outlineLevel="0" collapsed="false">
      <c r="A2" s="3" t="s">
        <v>1</v>
      </c>
      <c r="B2" s="4"/>
      <c r="C2" s="5" t="s">
        <v>2</v>
      </c>
      <c r="D2" s="5"/>
      <c r="E2" s="5"/>
      <c r="F2" s="6" t="s">
        <v>3</v>
      </c>
      <c r="G2" s="7"/>
    </row>
    <row r="3" customFormat="false" ht="3" hidden="true" customHeight="true" outlineLevel="0" collapsed="false">
      <c r="A3" s="8"/>
      <c r="B3" s="9"/>
      <c r="C3" s="10"/>
      <c r="D3" s="10"/>
      <c r="E3" s="9"/>
      <c r="F3" s="11"/>
      <c r="G3" s="12"/>
    </row>
    <row r="4" customFormat="false" ht="12" hidden="false" customHeight="true" outlineLevel="0" collapsed="false">
      <c r="A4" s="13" t="s">
        <v>4</v>
      </c>
      <c r="B4" s="9"/>
      <c r="C4" s="10"/>
      <c r="D4" s="10"/>
      <c r="E4" s="9"/>
      <c r="F4" s="11" t="s">
        <v>5</v>
      </c>
      <c r="G4" s="14"/>
    </row>
    <row r="5" customFormat="false" ht="12.95" hidden="false" customHeight="true" outlineLevel="0" collapsed="false">
      <c r="A5" s="15" t="s">
        <v>6</v>
      </c>
      <c r="B5" s="16"/>
      <c r="C5" s="17" t="s">
        <v>7</v>
      </c>
      <c r="D5" s="18"/>
      <c r="E5" s="19"/>
      <c r="F5" s="11" t="s">
        <v>8</v>
      </c>
      <c r="G5" s="12"/>
    </row>
    <row r="6" customFormat="false" ht="12.95" hidden="false" customHeight="true" outlineLevel="0" collapsed="false">
      <c r="A6" s="13" t="s">
        <v>9</v>
      </c>
      <c r="B6" s="9"/>
      <c r="C6" s="20" t="s">
        <v>10</v>
      </c>
      <c r="D6" s="20"/>
      <c r="E6" s="20"/>
      <c r="F6" s="11" t="s">
        <v>11</v>
      </c>
      <c r="G6" s="21" t="n">
        <v>0</v>
      </c>
    </row>
    <row r="7" customFormat="false" ht="12.95" hidden="false" customHeight="true" outlineLevel="0" collapsed="false">
      <c r="A7" s="22" t="s">
        <v>12</v>
      </c>
      <c r="B7" s="23"/>
      <c r="C7" s="24" t="s">
        <v>13</v>
      </c>
      <c r="D7" s="25"/>
      <c r="E7" s="25"/>
      <c r="F7" s="26" t="s">
        <v>14</v>
      </c>
      <c r="G7" s="21" t="n">
        <f aca="false">IF(G6=0,0,ROUND((F30+F32)/G6,1))</f>
        <v>0</v>
      </c>
    </row>
    <row r="8" customFormat="false" ht="12.75" hidden="false" customHeight="false" outlineLevel="0" collapsed="false">
      <c r="A8" s="27" t="s">
        <v>15</v>
      </c>
      <c r="B8" s="11"/>
      <c r="C8" s="28"/>
      <c r="D8" s="28"/>
      <c r="E8" s="28"/>
      <c r="F8" s="11" t="s">
        <v>16</v>
      </c>
      <c r="G8" s="29"/>
      <c r="H8" s="30"/>
    </row>
    <row r="9" customFormat="false" ht="12.75" hidden="false" customHeight="false" outlineLevel="0" collapsed="false">
      <c r="A9" s="27" t="s">
        <v>17</v>
      </c>
      <c r="B9" s="11"/>
      <c r="C9" s="28"/>
      <c r="D9" s="28"/>
      <c r="E9" s="28"/>
      <c r="F9" s="11"/>
      <c r="G9" s="29"/>
      <c r="H9" s="30"/>
    </row>
    <row r="10" customFormat="false" ht="12.75" hidden="false" customHeight="false" outlineLevel="0" collapsed="false">
      <c r="A10" s="27" t="s">
        <v>18</v>
      </c>
      <c r="B10" s="11"/>
      <c r="C10" s="31"/>
      <c r="D10" s="31"/>
      <c r="E10" s="31"/>
      <c r="F10" s="32"/>
      <c r="G10" s="33"/>
      <c r="H10" s="34"/>
    </row>
    <row r="11" customFormat="false" ht="13.5" hidden="false" customHeight="true" outlineLevel="0" collapsed="false">
      <c r="A11" s="27" t="s">
        <v>19</v>
      </c>
      <c r="B11" s="11"/>
      <c r="C11" s="35"/>
      <c r="D11" s="35"/>
      <c r="E11" s="35"/>
      <c r="F11" s="32" t="s">
        <v>20</v>
      </c>
      <c r="G11" s="33"/>
      <c r="H11" s="30"/>
      <c r="BA11" s="36"/>
      <c r="BB11" s="36"/>
      <c r="BC11" s="36"/>
      <c r="BD11" s="36"/>
      <c r="BE11" s="36"/>
    </row>
    <row r="12" customFormat="false" ht="12.75" hidden="false" customHeight="true" outlineLevel="0" collapsed="false">
      <c r="A12" s="37" t="s">
        <v>21</v>
      </c>
      <c r="B12" s="9"/>
      <c r="C12" s="38"/>
      <c r="D12" s="38"/>
      <c r="E12" s="38"/>
      <c r="F12" s="39" t="s">
        <v>22</v>
      </c>
      <c r="G12" s="40"/>
      <c r="H12" s="30"/>
    </row>
    <row r="13" customFormat="false" ht="28.5" hidden="false" customHeight="true" outlineLevel="0" collapsed="false">
      <c r="A13" s="41" t="s">
        <v>23</v>
      </c>
      <c r="B13" s="41"/>
      <c r="C13" s="41"/>
      <c r="D13" s="41"/>
      <c r="E13" s="41"/>
      <c r="F13" s="41"/>
      <c r="G13" s="41"/>
      <c r="H13" s="30"/>
    </row>
    <row r="14" customFormat="false" ht="17.25" hidden="false" customHeight="true" outlineLevel="0" collapsed="false">
      <c r="A14" s="42" t="s">
        <v>24</v>
      </c>
      <c r="B14" s="43"/>
      <c r="C14" s="44"/>
      <c r="D14" s="45" t="s">
        <v>25</v>
      </c>
      <c r="E14" s="45"/>
      <c r="F14" s="45"/>
      <c r="G14" s="45"/>
    </row>
    <row r="15" customFormat="false" ht="15.95" hidden="false" customHeight="true" outlineLevel="0" collapsed="false">
      <c r="A15" s="46"/>
      <c r="B15" s="47" t="s">
        <v>26</v>
      </c>
      <c r="C15" s="48" t="n">
        <f aca="false">'Rekapitulace-stavba-1.NP učitel'!E27</f>
        <v>0</v>
      </c>
      <c r="D15" s="49" t="str">
        <f aca="false">'Rekapitulace-stavba-1.NP učitel'!A32</f>
        <v>Ztížené výrobní podmínky</v>
      </c>
      <c r="E15" s="50"/>
      <c r="F15" s="51"/>
      <c r="G15" s="48" t="n">
        <f aca="false">'Rekapitulace-stavba-1.NP učitel'!I32</f>
        <v>0</v>
      </c>
    </row>
    <row r="16" customFormat="false" ht="15.95" hidden="false" customHeight="true" outlineLevel="0" collapsed="false">
      <c r="A16" s="46" t="s">
        <v>27</v>
      </c>
      <c r="B16" s="47" t="s">
        <v>28</v>
      </c>
      <c r="C16" s="48" t="n">
        <f aca="false">'Rekapitulace-stavba-1.NP učitel'!F27</f>
        <v>0</v>
      </c>
      <c r="D16" s="8" t="str">
        <f aca="false">'Rekapitulace-stavba-1.NP učitel'!A33</f>
        <v>Oborová přirážka</v>
      </c>
      <c r="E16" s="52"/>
      <c r="F16" s="53"/>
      <c r="G16" s="48" t="n">
        <f aca="false">'Rekapitulace-stavba-1.NP učitel'!I33</f>
        <v>0</v>
      </c>
    </row>
    <row r="17" customFormat="false" ht="15.95" hidden="false" customHeight="true" outlineLevel="0" collapsed="false">
      <c r="A17" s="46" t="s">
        <v>29</v>
      </c>
      <c r="B17" s="47" t="s">
        <v>30</v>
      </c>
      <c r="C17" s="48" t="n">
        <f aca="false">'Rekapitulace-stavba-1.NP učitel'!H27</f>
        <v>0</v>
      </c>
      <c r="D17" s="8" t="str">
        <f aca="false">'Rekapitulace-stavba-1.NP učitel'!A34</f>
        <v>Přesun stavebních kapacit</v>
      </c>
      <c r="E17" s="52"/>
      <c r="F17" s="53"/>
      <c r="G17" s="48" t="n">
        <f aca="false">'Rekapitulace-stavba-1.NP učitel'!I34</f>
        <v>0</v>
      </c>
    </row>
    <row r="18" customFormat="false" ht="15.95" hidden="false" customHeight="true" outlineLevel="0" collapsed="false">
      <c r="A18" s="54" t="s">
        <v>31</v>
      </c>
      <c r="B18" s="55" t="s">
        <v>32</v>
      </c>
      <c r="C18" s="48" t="n">
        <f aca="false">'Rekapitulace-stavba-1.NP učitel'!G27</f>
        <v>0</v>
      </c>
      <c r="D18" s="8" t="str">
        <f aca="false">'Rekapitulace-stavba-1.NP učitel'!A35</f>
        <v>Mimostaveništní doprava</v>
      </c>
      <c r="E18" s="52"/>
      <c r="F18" s="53"/>
      <c r="G18" s="48" t="n">
        <f aca="false">'Rekapitulace-stavba-1.NP učitel'!I35</f>
        <v>0</v>
      </c>
    </row>
    <row r="19" customFormat="false" ht="15.95" hidden="false" customHeight="true" outlineLevel="0" collapsed="false">
      <c r="A19" s="56" t="s">
        <v>33</v>
      </c>
      <c r="B19" s="47"/>
      <c r="C19" s="48" t="n">
        <f aca="false">SUM(C15:C18)</f>
        <v>0</v>
      </c>
      <c r="D19" s="8" t="str">
        <f aca="false">'Rekapitulace-stavba-1.NP učitel'!A36</f>
        <v>Zařízení staveniště</v>
      </c>
      <c r="E19" s="52"/>
      <c r="F19" s="53"/>
      <c r="G19" s="48" t="n">
        <f aca="false">'Rekapitulace-stavba-1.NP učitel'!I36</f>
        <v>0</v>
      </c>
    </row>
    <row r="20" customFormat="false" ht="15.95" hidden="false" customHeight="true" outlineLevel="0" collapsed="false">
      <c r="A20" s="56"/>
      <c r="B20" s="47"/>
      <c r="C20" s="48"/>
      <c r="D20" s="8" t="str">
        <f aca="false">'Rekapitulace-stavba-1.NP učitel'!A37</f>
        <v>Provoz investora</v>
      </c>
      <c r="E20" s="52"/>
      <c r="F20" s="53"/>
      <c r="G20" s="48" t="n">
        <f aca="false">'Rekapitulace-stavba-1.NP učitel'!I37</f>
        <v>0</v>
      </c>
    </row>
    <row r="21" customFormat="false" ht="15.95" hidden="false" customHeight="true" outlineLevel="0" collapsed="false">
      <c r="A21" s="56" t="s">
        <v>34</v>
      </c>
      <c r="B21" s="47"/>
      <c r="C21" s="48" t="n">
        <f aca="false">'Rekapitulace-stavba-1.NP učitel'!I27</f>
        <v>0</v>
      </c>
      <c r="D21" s="8" t="str">
        <f aca="false">'Rekapitulace-stavba-1.NP učitel'!A38</f>
        <v>Kompletační činnost (IČD)</v>
      </c>
      <c r="E21" s="52"/>
      <c r="F21" s="53"/>
      <c r="G21" s="48" t="n">
        <f aca="false">'Rekapitulace-stavba-1.NP učitel'!I38</f>
        <v>0</v>
      </c>
    </row>
    <row r="22" customFormat="false" ht="15.95" hidden="false" customHeight="true" outlineLevel="0" collapsed="false">
      <c r="A22" s="57" t="s">
        <v>35</v>
      </c>
      <c r="B22" s="30"/>
      <c r="C22" s="48" t="n">
        <f aca="false">C19+C21</f>
        <v>0</v>
      </c>
      <c r="D22" s="8" t="s">
        <v>36</v>
      </c>
      <c r="E22" s="52"/>
      <c r="F22" s="53"/>
      <c r="G22" s="48" t="n">
        <f aca="false">G23-SUM(G15:G21)</f>
        <v>0</v>
      </c>
    </row>
    <row r="23" customFormat="false" ht="15.95" hidden="false" customHeight="true" outlineLevel="0" collapsed="false">
      <c r="A23" s="58" t="s">
        <v>37</v>
      </c>
      <c r="B23" s="58"/>
      <c r="C23" s="59" t="n">
        <f aca="false">C22+G23</f>
        <v>0</v>
      </c>
      <c r="D23" s="60" t="s">
        <v>38</v>
      </c>
      <c r="E23" s="61"/>
      <c r="F23" s="62"/>
      <c r="G23" s="48" t="n">
        <f aca="false">'Rekapitulace-stavba-1.NP učitel'!H40</f>
        <v>0</v>
      </c>
    </row>
    <row r="24" customFormat="false" ht="12.75" hidden="false" customHeight="false" outlineLevel="0" collapsed="false">
      <c r="A24" s="63" t="s">
        <v>39</v>
      </c>
      <c r="B24" s="64"/>
      <c r="C24" s="65"/>
      <c r="D24" s="64" t="s">
        <v>40</v>
      </c>
      <c r="E24" s="64"/>
      <c r="F24" s="66" t="s">
        <v>41</v>
      </c>
      <c r="G24" s="67"/>
    </row>
    <row r="25" customFormat="false" ht="12.75" hidden="false" customHeight="false" outlineLevel="0" collapsed="false">
      <c r="A25" s="57" t="s">
        <v>42</v>
      </c>
      <c r="B25" s="30"/>
      <c r="C25" s="68"/>
      <c r="D25" s="30" t="s">
        <v>42</v>
      </c>
      <c r="F25" s="69" t="s">
        <v>42</v>
      </c>
      <c r="G25" s="70"/>
    </row>
    <row r="26" customFormat="false" ht="37.5" hidden="false" customHeight="true" outlineLevel="0" collapsed="false">
      <c r="A26" s="57" t="s">
        <v>43</v>
      </c>
      <c r="B26" s="71"/>
      <c r="C26" s="68"/>
      <c r="D26" s="30" t="s">
        <v>43</v>
      </c>
      <c r="F26" s="69" t="s">
        <v>43</v>
      </c>
      <c r="G26" s="70"/>
    </row>
    <row r="27" customFormat="false" ht="12.75" hidden="false" customHeight="false" outlineLevel="0" collapsed="false">
      <c r="A27" s="57"/>
      <c r="B27" s="72"/>
      <c r="C27" s="68"/>
      <c r="D27" s="30"/>
      <c r="F27" s="69"/>
      <c r="G27" s="70"/>
    </row>
    <row r="28" customFormat="false" ht="12.75" hidden="false" customHeight="false" outlineLevel="0" collapsed="false">
      <c r="A28" s="57" t="s">
        <v>44</v>
      </c>
      <c r="B28" s="30"/>
      <c r="C28" s="68"/>
      <c r="D28" s="69" t="s">
        <v>45</v>
      </c>
      <c r="E28" s="68"/>
      <c r="F28" s="30" t="s">
        <v>45</v>
      </c>
      <c r="G28" s="70"/>
    </row>
    <row r="29" customFormat="false" ht="69" hidden="false" customHeight="true" outlineLevel="0" collapsed="false">
      <c r="A29" s="57"/>
      <c r="B29" s="30"/>
      <c r="C29" s="73"/>
      <c r="D29" s="74"/>
      <c r="E29" s="73"/>
      <c r="F29" s="30"/>
      <c r="G29" s="70"/>
    </row>
    <row r="30" customFormat="false" ht="12.75" hidden="false" customHeight="false" outlineLevel="0" collapsed="false">
      <c r="A30" s="75" t="s">
        <v>46</v>
      </c>
      <c r="B30" s="76"/>
      <c r="C30" s="77" t="n">
        <v>21</v>
      </c>
      <c r="D30" s="76" t="s">
        <v>47</v>
      </c>
      <c r="E30" s="78"/>
      <c r="F30" s="79" t="n">
        <f aca="false">C23-F32</f>
        <v>0</v>
      </c>
      <c r="G30" s="79"/>
    </row>
    <row r="31" customFormat="false" ht="12.75" hidden="false" customHeight="false" outlineLevel="0" collapsed="false">
      <c r="A31" s="75" t="s">
        <v>48</v>
      </c>
      <c r="B31" s="76"/>
      <c r="C31" s="77" t="n">
        <f aca="false">C30</f>
        <v>21</v>
      </c>
      <c r="D31" s="76" t="s">
        <v>49</v>
      </c>
      <c r="E31" s="78"/>
      <c r="F31" s="79" t="n">
        <f aca="false">ROUND(PRODUCT(F30,C31/100),0)</f>
        <v>0</v>
      </c>
      <c r="G31" s="79"/>
    </row>
    <row r="32" customFormat="false" ht="12.75" hidden="false" customHeight="false" outlineLevel="0" collapsed="false">
      <c r="A32" s="75" t="s">
        <v>46</v>
      </c>
      <c r="B32" s="76"/>
      <c r="C32" s="77" t="n">
        <v>0</v>
      </c>
      <c r="D32" s="76" t="s">
        <v>49</v>
      </c>
      <c r="E32" s="78"/>
      <c r="F32" s="79" t="n">
        <v>0</v>
      </c>
      <c r="G32" s="79"/>
    </row>
    <row r="33" customFormat="false" ht="12.75" hidden="false" customHeight="false" outlineLevel="0" collapsed="false">
      <c r="A33" s="75" t="s">
        <v>48</v>
      </c>
      <c r="B33" s="80"/>
      <c r="C33" s="81" t="n">
        <f aca="false">C32</f>
        <v>0</v>
      </c>
      <c r="D33" s="76" t="s">
        <v>49</v>
      </c>
      <c r="E33" s="53"/>
      <c r="F33" s="79" t="n">
        <f aca="false">ROUND(PRODUCT(F32,C33/100),0)</f>
        <v>0</v>
      </c>
      <c r="G33" s="79"/>
    </row>
    <row r="34" s="86" customFormat="true" ht="19.5" hidden="false" customHeight="true" outlineLevel="0" collapsed="false">
      <c r="A34" s="82" t="s">
        <v>50</v>
      </c>
      <c r="B34" s="83"/>
      <c r="C34" s="83"/>
      <c r="D34" s="83"/>
      <c r="E34" s="84"/>
      <c r="F34" s="85" t="n">
        <f aca="false">ROUND(SUM(F30:F33),0)</f>
        <v>0</v>
      </c>
      <c r="G34" s="85"/>
    </row>
    <row r="36" customFormat="false" ht="12.75" hidden="false" customHeight="false" outlineLevel="0" collapsed="false">
      <c r="A36" s="87" t="s">
        <v>51</v>
      </c>
      <c r="B36" s="87"/>
      <c r="C36" s="87"/>
      <c r="D36" s="87"/>
      <c r="E36" s="87"/>
      <c r="F36" s="87"/>
      <c r="G36" s="87"/>
      <c r="H36" s="1" t="s">
        <v>52</v>
      </c>
    </row>
    <row r="37" customFormat="false" ht="14.25" hidden="false" customHeight="true" outlineLevel="0" collapsed="false">
      <c r="A37" s="87"/>
      <c r="B37" s="88" t="s">
        <v>53</v>
      </c>
      <c r="C37" s="88"/>
      <c r="D37" s="88"/>
      <c r="E37" s="88"/>
      <c r="F37" s="88"/>
      <c r="G37" s="88"/>
      <c r="H37" s="1" t="s">
        <v>52</v>
      </c>
    </row>
    <row r="38" customFormat="false" ht="12.75" hidden="false" customHeight="true" outlineLevel="0" collapsed="false">
      <c r="A38" s="89"/>
      <c r="B38" s="88"/>
      <c r="C38" s="88"/>
      <c r="D38" s="88"/>
      <c r="E38" s="88"/>
      <c r="F38" s="88"/>
      <c r="G38" s="88"/>
      <c r="H38" s="1" t="s">
        <v>52</v>
      </c>
    </row>
    <row r="39" customFormat="false" ht="12.75" hidden="false" customHeight="false" outlineLevel="0" collapsed="false">
      <c r="A39" s="89"/>
      <c r="B39" s="88"/>
      <c r="C39" s="88"/>
      <c r="D39" s="88"/>
      <c r="E39" s="88"/>
      <c r="F39" s="88"/>
      <c r="G39" s="88"/>
      <c r="H39" s="1" t="s">
        <v>52</v>
      </c>
    </row>
    <row r="40" customFormat="false" ht="12.75" hidden="false" customHeight="false" outlineLevel="0" collapsed="false">
      <c r="A40" s="89"/>
      <c r="B40" s="88"/>
      <c r="C40" s="88"/>
      <c r="D40" s="88"/>
      <c r="E40" s="88"/>
      <c r="F40" s="88"/>
      <c r="G40" s="88"/>
      <c r="H40" s="1" t="s">
        <v>52</v>
      </c>
    </row>
    <row r="41" customFormat="false" ht="12.75" hidden="false" customHeight="false" outlineLevel="0" collapsed="false">
      <c r="A41" s="89"/>
      <c r="B41" s="88"/>
      <c r="C41" s="88"/>
      <c r="D41" s="88"/>
      <c r="E41" s="88"/>
      <c r="F41" s="88"/>
      <c r="G41" s="88"/>
      <c r="H41" s="1" t="s">
        <v>52</v>
      </c>
    </row>
    <row r="42" customFormat="false" ht="12.75" hidden="false" customHeight="false" outlineLevel="0" collapsed="false">
      <c r="A42" s="89"/>
      <c r="B42" s="88"/>
      <c r="C42" s="88"/>
      <c r="D42" s="88"/>
      <c r="E42" s="88"/>
      <c r="F42" s="88"/>
      <c r="G42" s="88"/>
      <c r="H42" s="1" t="s">
        <v>52</v>
      </c>
    </row>
    <row r="43" customFormat="false" ht="12.75" hidden="false" customHeight="false" outlineLevel="0" collapsed="false">
      <c r="A43" s="89"/>
      <c r="B43" s="88"/>
      <c r="C43" s="88"/>
      <c r="D43" s="88"/>
      <c r="E43" s="88"/>
      <c r="F43" s="88"/>
      <c r="G43" s="88"/>
      <c r="H43" s="1" t="s">
        <v>52</v>
      </c>
    </row>
    <row r="44" customFormat="false" ht="12.75" hidden="false" customHeight="true" outlineLevel="0" collapsed="false">
      <c r="A44" s="89"/>
      <c r="B44" s="88"/>
      <c r="C44" s="88"/>
      <c r="D44" s="88"/>
      <c r="E44" s="88"/>
      <c r="F44" s="88"/>
      <c r="G44" s="88"/>
      <c r="H44" s="1" t="s">
        <v>52</v>
      </c>
    </row>
    <row r="45" customFormat="false" ht="12.75" hidden="false" customHeight="true" outlineLevel="0" collapsed="false">
      <c r="A45" s="89"/>
      <c r="B45" s="88"/>
      <c r="C45" s="88"/>
      <c r="D45" s="88"/>
      <c r="E45" s="88"/>
      <c r="F45" s="88"/>
      <c r="G45" s="88"/>
      <c r="H45" s="1" t="s">
        <v>52</v>
      </c>
    </row>
    <row r="46" customFormat="false" ht="12.75" hidden="false" customHeight="true" outlineLevel="0" collapsed="false">
      <c r="B46" s="90"/>
      <c r="C46" s="90"/>
      <c r="D46" s="90"/>
      <c r="E46" s="90"/>
      <c r="F46" s="90"/>
      <c r="G46" s="90"/>
    </row>
    <row r="47" customFormat="false" ht="12.75" hidden="false" customHeight="true" outlineLevel="0" collapsed="false">
      <c r="B47" s="90"/>
      <c r="C47" s="90"/>
      <c r="D47" s="90"/>
      <c r="E47" s="90"/>
      <c r="F47" s="90"/>
      <c r="G47" s="90"/>
    </row>
    <row r="48" customFormat="false" ht="12.75" hidden="false" customHeight="true" outlineLevel="0" collapsed="false">
      <c r="B48" s="90"/>
      <c r="C48" s="90"/>
      <c r="D48" s="90"/>
      <c r="E48" s="90"/>
      <c r="F48" s="90"/>
      <c r="G48" s="90"/>
    </row>
    <row r="49" customFormat="false" ht="12.75" hidden="false" customHeight="true" outlineLevel="0" collapsed="false">
      <c r="B49" s="90"/>
      <c r="C49" s="90"/>
      <c r="D49" s="90"/>
      <c r="E49" s="90"/>
      <c r="F49" s="90"/>
      <c r="G49" s="90"/>
    </row>
    <row r="50" customFormat="false" ht="12.75" hidden="false" customHeight="true" outlineLevel="0" collapsed="false">
      <c r="B50" s="90"/>
      <c r="C50" s="90"/>
      <c r="D50" s="90"/>
      <c r="E50" s="90"/>
      <c r="F50" s="90"/>
      <c r="G50" s="90"/>
    </row>
    <row r="51" customFormat="false" ht="12.75" hidden="false" customHeight="true" outlineLevel="0" collapsed="false">
      <c r="B51" s="90"/>
      <c r="C51" s="90"/>
      <c r="D51" s="90"/>
      <c r="E51" s="90"/>
      <c r="F51" s="90"/>
      <c r="G51" s="90"/>
    </row>
  </sheetData>
  <mergeCells count="23">
    <mergeCell ref="A1:G1"/>
    <mergeCell ref="C2:E2"/>
    <mergeCell ref="C6:E6"/>
    <mergeCell ref="C8:E8"/>
    <mergeCell ref="C9:E9"/>
    <mergeCell ref="C10:E10"/>
    <mergeCell ref="C11:E11"/>
    <mergeCell ref="C12:E12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B48:G48"/>
    <mergeCell ref="B49:G49"/>
    <mergeCell ref="B50:G50"/>
    <mergeCell ref="B51:G51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E91"/>
  <sheetViews>
    <sheetView showFormulas="false" showGridLines="tru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" width="5.83"/>
    <col collapsed="false" customWidth="true" hidden="false" outlineLevel="0" max="2" min="2" style="1" width="6.12"/>
    <col collapsed="false" customWidth="true" hidden="false" outlineLevel="0" max="3" min="3" style="1" width="11.39"/>
    <col collapsed="false" customWidth="true" hidden="false" outlineLevel="0" max="4" min="4" style="1" width="15.84"/>
    <col collapsed="false" customWidth="true" hidden="false" outlineLevel="0" max="5" min="5" style="1" width="11.27"/>
    <col collapsed="false" customWidth="true" hidden="false" outlineLevel="0" max="6" min="6" style="1" width="10.83"/>
    <col collapsed="false" customWidth="true" hidden="false" outlineLevel="0" max="7" min="7" style="1" width="10.96"/>
    <col collapsed="false" customWidth="true" hidden="false" outlineLevel="0" max="8" min="8" style="1" width="11.11"/>
    <col collapsed="false" customWidth="true" hidden="false" outlineLevel="0" max="9" min="9" style="1" width="10.68"/>
    <col collapsed="false" customWidth="false" hidden="false" outlineLevel="0" max="257" min="10" style="1" width="9.11"/>
  </cols>
  <sheetData>
    <row r="1" customFormat="false" ht="12.75" hidden="false" customHeight="false" outlineLevel="0" collapsed="false">
      <c r="A1" s="91" t="s">
        <v>54</v>
      </c>
      <c r="B1" s="91"/>
      <c r="C1" s="92" t="s">
        <v>55</v>
      </c>
      <c r="D1" s="93"/>
      <c r="E1" s="94"/>
      <c r="F1" s="93"/>
      <c r="G1" s="95" t="s">
        <v>56</v>
      </c>
      <c r="H1" s="96" t="s">
        <v>9</v>
      </c>
      <c r="I1" s="97"/>
    </row>
    <row r="2" customFormat="false" ht="12.75" hidden="false" customHeight="false" outlineLevel="0" collapsed="false">
      <c r="A2" s="98" t="s">
        <v>57</v>
      </c>
      <c r="B2" s="98"/>
      <c r="C2" s="99" t="s">
        <v>58</v>
      </c>
      <c r="D2" s="100"/>
      <c r="E2" s="101"/>
      <c r="F2" s="100"/>
      <c r="G2" s="5" t="s">
        <v>59</v>
      </c>
      <c r="H2" s="5"/>
      <c r="I2" s="5"/>
    </row>
    <row r="3" customFormat="false" ht="12.75" hidden="false" customHeight="false" outlineLevel="0" collapsed="false">
      <c r="F3" s="30"/>
    </row>
    <row r="4" customFormat="false" ht="19.5" hidden="false" customHeight="true" outlineLevel="0" collapsed="false">
      <c r="A4" s="102" t="s">
        <v>60</v>
      </c>
      <c r="B4" s="102"/>
      <c r="C4" s="102"/>
      <c r="D4" s="102"/>
      <c r="E4" s="102"/>
      <c r="F4" s="102"/>
      <c r="G4" s="102"/>
      <c r="H4" s="102"/>
      <c r="I4" s="102"/>
    </row>
    <row r="6" s="30" customFormat="true" ht="12.75" hidden="false" customHeight="false" outlineLevel="0" collapsed="false">
      <c r="A6" s="103"/>
      <c r="B6" s="104" t="s">
        <v>61</v>
      </c>
      <c r="C6" s="104"/>
      <c r="D6" s="45"/>
      <c r="E6" s="105" t="s">
        <v>62</v>
      </c>
      <c r="F6" s="106" t="s">
        <v>63</v>
      </c>
      <c r="G6" s="106" t="s">
        <v>64</v>
      </c>
      <c r="H6" s="106" t="s">
        <v>65</v>
      </c>
      <c r="I6" s="107" t="s">
        <v>34</v>
      </c>
    </row>
    <row r="7" s="30" customFormat="true" ht="12.75" hidden="false" customHeight="false" outlineLevel="0" collapsed="false">
      <c r="A7" s="108" t="str">
        <f aca="false">'Položky-stavba-1.NP učitelé'!B7</f>
        <v>0</v>
      </c>
      <c r="B7" s="109" t="str">
        <f aca="false">'Položky-stavba-1.NP učitelé'!C7</f>
        <v>Ostatní</v>
      </c>
      <c r="D7" s="110"/>
      <c r="E7" s="111" t="n">
        <f aca="false">'Položky-stavba-1.NP učitelé'!AU9</f>
        <v>0</v>
      </c>
      <c r="F7" s="112" t="n">
        <f aca="false">'Položky-stavba-1.NP učitelé'!AV9</f>
        <v>0</v>
      </c>
      <c r="G7" s="112" t="n">
        <f aca="false">'Položky-stavba-1.NP učitelé'!AW9</f>
        <v>0</v>
      </c>
      <c r="H7" s="112" t="n">
        <f aca="false">'Položky-stavba-1.NP učitelé'!AX9</f>
        <v>0</v>
      </c>
      <c r="I7" s="113" t="n">
        <f aca="false">'Položky-stavba-1.NP učitelé'!AY9</f>
        <v>0</v>
      </c>
    </row>
    <row r="8" s="30" customFormat="true" ht="12.75" hidden="false" customHeight="false" outlineLevel="0" collapsed="false">
      <c r="A8" s="108" t="str">
        <f aca="false">'Položky-stavba-1.NP učitelé'!B10</f>
        <v>3</v>
      </c>
      <c r="B8" s="109" t="str">
        <f aca="false">'Položky-stavba-1.NP učitelé'!C10</f>
        <v>Svislé a kompletní konstrukce</v>
      </c>
      <c r="D8" s="110"/>
      <c r="E8" s="111" t="n">
        <f aca="false">'Položky-stavba-1.NP učitelé'!AU18</f>
        <v>0</v>
      </c>
      <c r="F8" s="112" t="n">
        <f aca="false">'Položky-stavba-1.NP učitelé'!AV18</f>
        <v>0</v>
      </c>
      <c r="G8" s="112" t="n">
        <f aca="false">'Položky-stavba-1.NP učitelé'!AW18</f>
        <v>0</v>
      </c>
      <c r="H8" s="112" t="n">
        <f aca="false">'Položky-stavba-1.NP učitelé'!AX18</f>
        <v>0</v>
      </c>
      <c r="I8" s="113" t="n">
        <f aca="false">'Položky-stavba-1.NP učitelé'!AY18</f>
        <v>0</v>
      </c>
    </row>
    <row r="9" s="30" customFormat="true" ht="12.75" hidden="false" customHeight="false" outlineLevel="0" collapsed="false">
      <c r="A9" s="108" t="str">
        <f aca="false">'Položky-stavba-1.NP učitelé'!B19</f>
        <v>61</v>
      </c>
      <c r="B9" s="109" t="str">
        <f aca="false">'Položky-stavba-1.NP učitelé'!C19</f>
        <v>Upravy povrchů vnitřní</v>
      </c>
      <c r="D9" s="110"/>
      <c r="E9" s="111" t="n">
        <f aca="false">'Položky-stavba-1.NP učitelé'!AU24</f>
        <v>0</v>
      </c>
      <c r="F9" s="112" t="n">
        <f aca="false">'Položky-stavba-1.NP učitelé'!AV24</f>
        <v>0</v>
      </c>
      <c r="G9" s="112" t="n">
        <f aca="false">'Položky-stavba-1.NP učitelé'!AW24</f>
        <v>0</v>
      </c>
      <c r="H9" s="112" t="n">
        <f aca="false">'Položky-stavba-1.NP učitelé'!AX24</f>
        <v>0</v>
      </c>
      <c r="I9" s="113" t="n">
        <f aca="false">'Položky-stavba-1.NP učitelé'!AY24</f>
        <v>0</v>
      </c>
    </row>
    <row r="10" s="30" customFormat="true" ht="12.75" hidden="false" customHeight="false" outlineLevel="0" collapsed="false">
      <c r="A10" s="108" t="str">
        <f aca="false">'Položky-stavba-1.NP učitelé'!B25</f>
        <v>64</v>
      </c>
      <c r="B10" s="109" t="str">
        <f aca="false">'Položky-stavba-1.NP učitelé'!C25</f>
        <v>Výplně otvorů</v>
      </c>
      <c r="D10" s="110"/>
      <c r="E10" s="111" t="n">
        <f aca="false">'Položky-stavba-1.NP učitelé'!AU27</f>
        <v>0</v>
      </c>
      <c r="F10" s="112" t="n">
        <f aca="false">'Položky-stavba-1.NP učitelé'!AV27</f>
        <v>0</v>
      </c>
      <c r="G10" s="112" t="n">
        <f aca="false">'Položky-stavba-1.NP učitelé'!AW27</f>
        <v>0</v>
      </c>
      <c r="H10" s="112" t="n">
        <f aca="false">'Položky-stavba-1.NP učitelé'!AX27</f>
        <v>0</v>
      </c>
      <c r="I10" s="113" t="n">
        <f aca="false">'Položky-stavba-1.NP učitelé'!AY27</f>
        <v>0</v>
      </c>
    </row>
    <row r="11" s="30" customFormat="true" ht="12.75" hidden="false" customHeight="false" outlineLevel="0" collapsed="false">
      <c r="A11" s="108" t="str">
        <f aca="false">'Položky-stavba-1.NP učitelé'!B28</f>
        <v>94</v>
      </c>
      <c r="B11" s="109" t="str">
        <f aca="false">'Položky-stavba-1.NP učitelé'!C28</f>
        <v>Lešení a stavební výtahy</v>
      </c>
      <c r="D11" s="110"/>
      <c r="E11" s="111" t="n">
        <f aca="false">'Položky-stavba-1.NP učitelé'!AU32</f>
        <v>0</v>
      </c>
      <c r="F11" s="112" t="n">
        <f aca="false">'Položky-stavba-1.NP učitelé'!AV32</f>
        <v>0</v>
      </c>
      <c r="G11" s="112" t="n">
        <f aca="false">'Položky-stavba-1.NP učitelé'!AW32</f>
        <v>0</v>
      </c>
      <c r="H11" s="112" t="n">
        <f aca="false">'Položky-stavba-1.NP učitelé'!AX32</f>
        <v>0</v>
      </c>
      <c r="I11" s="113" t="n">
        <f aca="false">'Položky-stavba-1.NP učitelé'!AY32</f>
        <v>0</v>
      </c>
    </row>
    <row r="12" s="30" customFormat="true" ht="12.75" hidden="false" customHeight="false" outlineLevel="0" collapsed="false">
      <c r="A12" s="108" t="str">
        <f aca="false">'Položky-stavba-1.NP učitelé'!B33</f>
        <v>95</v>
      </c>
      <c r="B12" s="109" t="str">
        <f aca="false">'Položky-stavba-1.NP učitelé'!C33</f>
        <v>Dokončovací konstrukce na pozemních stavbách</v>
      </c>
      <c r="D12" s="110"/>
      <c r="E12" s="111" t="n">
        <f aca="false">'Položky-stavba-1.NP učitelé'!AU36</f>
        <v>0</v>
      </c>
      <c r="F12" s="112" t="n">
        <f aca="false">'Položky-stavba-1.NP učitelé'!AV36</f>
        <v>0</v>
      </c>
      <c r="G12" s="112" t="n">
        <f aca="false">'Položky-stavba-1.NP učitelé'!AW36</f>
        <v>0</v>
      </c>
      <c r="H12" s="112" t="n">
        <f aca="false">'Položky-stavba-1.NP učitelé'!AX36</f>
        <v>0</v>
      </c>
      <c r="I12" s="113" t="n">
        <f aca="false">'Položky-stavba-1.NP učitelé'!AY36</f>
        <v>0</v>
      </c>
    </row>
    <row r="13" s="30" customFormat="true" ht="12.75" hidden="false" customHeight="false" outlineLevel="0" collapsed="false">
      <c r="A13" s="108" t="str">
        <f aca="false">'Položky-stavba-1.NP učitelé'!B37</f>
        <v>96</v>
      </c>
      <c r="B13" s="109" t="str">
        <f aca="false">'Položky-stavba-1.NP učitelé'!C37</f>
        <v>Bourání konstrukcí</v>
      </c>
      <c r="D13" s="110"/>
      <c r="E13" s="111" t="n">
        <f aca="false">'Položky-stavba-1.NP učitelé'!AU55</f>
        <v>0</v>
      </c>
      <c r="F13" s="112" t="n">
        <f aca="false">'Položky-stavba-1.NP učitelé'!AV55</f>
        <v>0</v>
      </c>
      <c r="G13" s="112" t="n">
        <f aca="false">'Položky-stavba-1.NP učitelé'!AW55</f>
        <v>0</v>
      </c>
      <c r="H13" s="112" t="n">
        <f aca="false">'Položky-stavba-1.NP učitelé'!AX55</f>
        <v>0</v>
      </c>
      <c r="I13" s="113" t="n">
        <f aca="false">'Položky-stavba-1.NP učitelé'!AY55</f>
        <v>0</v>
      </c>
    </row>
    <row r="14" s="30" customFormat="true" ht="12.75" hidden="false" customHeight="false" outlineLevel="0" collapsed="false">
      <c r="A14" s="108" t="str">
        <f aca="false">'Položky-stavba-1.NP učitelé'!B56</f>
        <v>97</v>
      </c>
      <c r="B14" s="109" t="str">
        <f aca="false">'Položky-stavba-1.NP učitelé'!C56</f>
        <v>prorážení otvorů</v>
      </c>
      <c r="D14" s="110"/>
      <c r="E14" s="111" t="n">
        <f aca="false">'Položky-stavba-1.NP učitelé'!AU61</f>
        <v>0</v>
      </c>
      <c r="F14" s="112" t="n">
        <f aca="false">'Položky-stavba-1.NP učitelé'!AV61</f>
        <v>0</v>
      </c>
      <c r="G14" s="112" t="n">
        <f aca="false">'Položky-stavba-1.NP učitelé'!AW61</f>
        <v>0</v>
      </c>
      <c r="H14" s="112" t="n">
        <f aca="false">'Položky-stavba-1.NP učitelé'!AX61</f>
        <v>0</v>
      </c>
      <c r="I14" s="113" t="n">
        <f aca="false">'Položky-stavba-1.NP učitelé'!AY61</f>
        <v>0</v>
      </c>
    </row>
    <row r="15" s="30" customFormat="true" ht="12.75" hidden="false" customHeight="false" outlineLevel="0" collapsed="false">
      <c r="A15" s="108" t="str">
        <f aca="false">'Položky-stavba-1.NP učitelé'!B62</f>
        <v>713</v>
      </c>
      <c r="B15" s="109" t="str">
        <f aca="false">'Položky-stavba-1.NP učitelé'!C62</f>
        <v>Izolace tepelné</v>
      </c>
      <c r="D15" s="110"/>
      <c r="E15" s="111" t="n">
        <f aca="false">'Položky-stavba-1.NP učitelé'!AU64</f>
        <v>0</v>
      </c>
      <c r="F15" s="112" t="n">
        <f aca="false">'Položky-stavba-1.NP učitelé'!AV64</f>
        <v>0</v>
      </c>
      <c r="G15" s="112" t="n">
        <f aca="false">'Položky-stavba-1.NP učitelé'!AW64</f>
        <v>0</v>
      </c>
      <c r="H15" s="112" t="n">
        <f aca="false">'Položky-stavba-1.NP učitelé'!AX64</f>
        <v>0</v>
      </c>
      <c r="I15" s="113" t="n">
        <f aca="false">'Položky-stavba-1.NP učitelé'!AY64</f>
        <v>0</v>
      </c>
    </row>
    <row r="16" s="30" customFormat="true" ht="12.75" hidden="false" customHeight="false" outlineLevel="0" collapsed="false">
      <c r="A16" s="108" t="str">
        <f aca="false">'Položky-stavba-1.NP učitelé'!B65</f>
        <v>725</v>
      </c>
      <c r="B16" s="109" t="str">
        <f aca="false">'Položky-stavba-1.NP učitelé'!C65</f>
        <v>Zařizovací předměty</v>
      </c>
      <c r="D16" s="110"/>
      <c r="E16" s="111" t="n">
        <f aca="false">'Položky-stavba-1.NP učitelé'!AU76</f>
        <v>0</v>
      </c>
      <c r="F16" s="112" t="n">
        <f aca="false">'Položky-stavba-1.NP učitelé'!AV76</f>
        <v>0</v>
      </c>
      <c r="G16" s="112" t="n">
        <f aca="false">'Položky-stavba-1.NP učitelé'!AW76</f>
        <v>0</v>
      </c>
      <c r="H16" s="112" t="n">
        <f aca="false">'Položky-stavba-1.NP učitelé'!AX76</f>
        <v>0</v>
      </c>
      <c r="I16" s="113" t="n">
        <f aca="false">'Položky-stavba-1.NP učitelé'!AY76</f>
        <v>0</v>
      </c>
    </row>
    <row r="17" s="30" customFormat="true" ht="12.75" hidden="false" customHeight="false" outlineLevel="0" collapsed="false">
      <c r="A17" s="108" t="str">
        <f aca="false">'Položky-stavba-1.NP učitelé'!B77</f>
        <v>733</v>
      </c>
      <c r="B17" s="109" t="str">
        <f aca="false">'Položky-stavba-1.NP učitelé'!C77</f>
        <v>Rozvod potrubí</v>
      </c>
      <c r="D17" s="110"/>
      <c r="E17" s="111" t="n">
        <f aca="false">'Položky-stavba-1.NP učitelé'!AU81</f>
        <v>0</v>
      </c>
      <c r="F17" s="112" t="n">
        <f aca="false">'Položky-stavba-1.NP učitelé'!AV81</f>
        <v>0</v>
      </c>
      <c r="G17" s="112" t="n">
        <f aca="false">'Položky-stavba-1.NP učitelé'!AW81</f>
        <v>0</v>
      </c>
      <c r="H17" s="112" t="n">
        <f aca="false">'Položky-stavba-1.NP učitelé'!AX81</f>
        <v>0</v>
      </c>
      <c r="I17" s="113" t="n">
        <f aca="false">'Položky-stavba-1.NP učitelé'!AY81</f>
        <v>0</v>
      </c>
    </row>
    <row r="18" s="30" customFormat="true" ht="12.75" hidden="false" customHeight="false" outlineLevel="0" collapsed="false">
      <c r="A18" s="108" t="str">
        <f aca="false">'Položky-stavba-1.NP učitelé'!B82</f>
        <v>735</v>
      </c>
      <c r="B18" s="109" t="str">
        <f aca="false">'Položky-stavba-1.NP učitelé'!C82</f>
        <v>Otopná tělesa</v>
      </c>
      <c r="D18" s="110"/>
      <c r="E18" s="111" t="n">
        <f aca="false">'Položky-stavba-1.NP učitelé'!AU95</f>
        <v>0</v>
      </c>
      <c r="F18" s="112" t="n">
        <f aca="false">'Položky-stavba-1.NP učitelé'!AV95</f>
        <v>0</v>
      </c>
      <c r="G18" s="112" t="n">
        <f aca="false">'Položky-stavba-1.NP učitelé'!AW95</f>
        <v>0</v>
      </c>
      <c r="H18" s="112" t="n">
        <f aca="false">'Položky-stavba-1.NP učitelé'!AX95</f>
        <v>0</v>
      </c>
      <c r="I18" s="113" t="n">
        <f aca="false">'Položky-stavba-1.NP učitelé'!AY95</f>
        <v>0</v>
      </c>
    </row>
    <row r="19" s="30" customFormat="true" ht="12.75" hidden="false" customHeight="false" outlineLevel="0" collapsed="false">
      <c r="A19" s="108" t="str">
        <f aca="false">'Položky-stavba-1.NP učitelé'!B96</f>
        <v>766</v>
      </c>
      <c r="B19" s="109" t="str">
        <f aca="false">'Položky-stavba-1.NP učitelé'!C96</f>
        <v>Konstrukce truhlářské</v>
      </c>
      <c r="D19" s="110"/>
      <c r="E19" s="111" t="n">
        <f aca="false">'Položky-stavba-1.NP učitelé'!AU105</f>
        <v>0</v>
      </c>
      <c r="F19" s="112" t="n">
        <f aca="false">'Položky-stavba-1.NP učitelé'!AV105</f>
        <v>0</v>
      </c>
      <c r="G19" s="112" t="n">
        <f aca="false">'Položky-stavba-1.NP učitelé'!AW105</f>
        <v>0</v>
      </c>
      <c r="H19" s="112" t="n">
        <f aca="false">'Položky-stavba-1.NP učitelé'!AX105</f>
        <v>0</v>
      </c>
      <c r="I19" s="113" t="n">
        <f aca="false">'Položky-stavba-1.NP učitelé'!AY105</f>
        <v>0</v>
      </c>
    </row>
    <row r="20" s="30" customFormat="true" ht="12.75" hidden="false" customHeight="false" outlineLevel="0" collapsed="false">
      <c r="A20" s="108" t="str">
        <f aca="false">'Položky-stavba-1.NP učitelé'!B106</f>
        <v>767</v>
      </c>
      <c r="B20" s="109" t="str">
        <f aca="false">'Položky-stavba-1.NP učitelé'!C106</f>
        <v>Konstrukce zámečnické</v>
      </c>
      <c r="D20" s="110"/>
      <c r="E20" s="111" t="n">
        <f aca="false">'Položky-stavba-1.NP učitelé'!AU112</f>
        <v>0</v>
      </c>
      <c r="F20" s="112" t="n">
        <f aca="false">'Položky-stavba-1.NP učitelé'!G112</f>
        <v>0</v>
      </c>
      <c r="G20" s="112" t="n">
        <f aca="false">'Položky-stavba-1.NP učitelé'!AW112</f>
        <v>0</v>
      </c>
      <c r="H20" s="112" t="n">
        <f aca="false">'Položky-stavba-1.NP učitelé'!AX112</f>
        <v>0</v>
      </c>
      <c r="I20" s="113" t="n">
        <f aca="false">'Položky-stavba-1.NP učitelé'!AY112</f>
        <v>0</v>
      </c>
    </row>
    <row r="21" s="30" customFormat="true" ht="12.75" hidden="false" customHeight="false" outlineLevel="0" collapsed="false">
      <c r="A21" s="108" t="str">
        <f aca="false">'Položky-stavba-1.NP učitelé'!B113</f>
        <v>771</v>
      </c>
      <c r="B21" s="109" t="str">
        <f aca="false">'Položky-stavba-1.NP učitelé'!C113</f>
        <v>Podlahy z dlaždic a obklady</v>
      </c>
      <c r="D21" s="110"/>
      <c r="E21" s="111" t="n">
        <f aca="false">'Položky-stavba-1.NP učitelé'!AU121</f>
        <v>0</v>
      </c>
      <c r="F21" s="112" t="n">
        <f aca="false">'Položky-stavba-1.NP učitelé'!AV121</f>
        <v>0</v>
      </c>
      <c r="G21" s="112" t="n">
        <f aca="false">'Položky-stavba-1.NP učitelé'!AW121</f>
        <v>0</v>
      </c>
      <c r="H21" s="112" t="n">
        <f aca="false">'Položky-stavba-1.NP učitelé'!AX121</f>
        <v>0</v>
      </c>
      <c r="I21" s="113" t="n">
        <f aca="false">'Položky-stavba-1.NP učitelé'!AY121</f>
        <v>0</v>
      </c>
    </row>
    <row r="22" s="30" customFormat="true" ht="12.75" hidden="false" customHeight="false" outlineLevel="0" collapsed="false">
      <c r="A22" s="108" t="str">
        <f aca="false">'Položky-stavba-1.NP učitelé'!B122</f>
        <v>781</v>
      </c>
      <c r="B22" s="109" t="str">
        <f aca="false">'Položky-stavba-1.NP učitelé'!C122</f>
        <v>Obklady keramické</v>
      </c>
      <c r="D22" s="110"/>
      <c r="E22" s="111" t="n">
        <f aca="false">'Položky-stavba-1.NP učitelé'!AU135</f>
        <v>0</v>
      </c>
      <c r="F22" s="112" t="n">
        <f aca="false">'Položky-stavba-1.NP učitelé'!AV135</f>
        <v>0</v>
      </c>
      <c r="G22" s="112" t="n">
        <f aca="false">'Položky-stavba-1.NP učitelé'!AW135</f>
        <v>0</v>
      </c>
      <c r="H22" s="112" t="n">
        <f aca="false">'Položky-stavba-1.NP učitelé'!AX135</f>
        <v>0</v>
      </c>
      <c r="I22" s="113" t="n">
        <f aca="false">'Položky-stavba-1.NP učitelé'!AY135</f>
        <v>0</v>
      </c>
    </row>
    <row r="23" s="30" customFormat="true" ht="12.75" hidden="false" customHeight="false" outlineLevel="0" collapsed="false">
      <c r="A23" s="108" t="str">
        <f aca="false">'Položky-stavba-1.NP učitelé'!B136</f>
        <v>784</v>
      </c>
      <c r="B23" s="109" t="str">
        <f aca="false">'Položky-stavba-1.NP učitelé'!C136</f>
        <v>Malby</v>
      </c>
      <c r="D23" s="110"/>
      <c r="E23" s="111" t="n">
        <f aca="false">'Položky-stavba-1.NP učitelé'!AU141</f>
        <v>0</v>
      </c>
      <c r="F23" s="112" t="n">
        <f aca="false">'Položky-stavba-1.NP učitelé'!AV141</f>
        <v>0</v>
      </c>
      <c r="G23" s="112" t="n">
        <f aca="false">'Položky-stavba-1.NP učitelé'!AW141</f>
        <v>0</v>
      </c>
      <c r="H23" s="112" t="n">
        <f aca="false">'Položky-stavba-1.NP učitelé'!AX141</f>
        <v>0</v>
      </c>
      <c r="I23" s="113" t="n">
        <f aca="false">'Položky-stavba-1.NP učitelé'!AY141</f>
        <v>0</v>
      </c>
    </row>
    <row r="24" s="30" customFormat="true" ht="12.75" hidden="false" customHeight="false" outlineLevel="0" collapsed="false">
      <c r="A24" s="108" t="str">
        <f aca="false">'Položky-stavba-1.NP učitelé'!B143</f>
        <v>M21</v>
      </c>
      <c r="B24" s="109" t="str">
        <f aca="false">'Položky-stavba-1.NP učitelé'!C143</f>
        <v>Elektromontáže</v>
      </c>
      <c r="D24" s="110"/>
      <c r="E24" s="111" t="n">
        <f aca="false">'Položky-stavba-1.NP učitelé'!AU145</f>
        <v>0</v>
      </c>
      <c r="F24" s="112" t="n">
        <f aca="false">'Položky-stavba-1.NP učitelé'!AV145</f>
        <v>0</v>
      </c>
      <c r="G24" s="112" t="n">
        <f aca="false">'Položky-stavba-1.NP učitelé'!AW145</f>
        <v>0</v>
      </c>
      <c r="H24" s="112" t="n">
        <f aca="false">'Položky-stavba-1.NP učitelé'!AX145</f>
        <v>0</v>
      </c>
      <c r="I24" s="113" t="n">
        <f aca="false">'Položky-stavba-1.NP učitelé'!AY145</f>
        <v>0</v>
      </c>
    </row>
    <row r="25" s="30" customFormat="true" ht="12.75" hidden="false" customHeight="false" outlineLevel="0" collapsed="false">
      <c r="A25" s="108" t="str">
        <f aca="false">'Položky-stavba-1.NP učitelé'!B146</f>
        <v>M24</v>
      </c>
      <c r="B25" s="109" t="str">
        <f aca="false">'Položky-stavba-1.NP učitelé'!C146</f>
        <v>Montáže vzduchotechnických zařízení</v>
      </c>
      <c r="D25" s="110"/>
      <c r="E25" s="111" t="n">
        <f aca="false">'Položky-stavba-1.NP učitelé'!AU148</f>
        <v>0</v>
      </c>
      <c r="F25" s="112" t="n">
        <f aca="false">'Položky-stavba-1.NP učitelé'!AV148</f>
        <v>0</v>
      </c>
      <c r="G25" s="112" t="n">
        <f aca="false">'Položky-stavba-1.NP učitelé'!AW148</f>
        <v>0</v>
      </c>
      <c r="H25" s="112" t="n">
        <f aca="false">'Položky-stavba-1.NP učitelé'!AX148</f>
        <v>0</v>
      </c>
      <c r="I25" s="113" t="n">
        <f aca="false">'Položky-stavba-1.NP učitelé'!AY148</f>
        <v>0</v>
      </c>
    </row>
    <row r="26" s="30" customFormat="true" ht="12.75" hidden="false" customHeight="false" outlineLevel="0" collapsed="false">
      <c r="A26" s="108" t="str">
        <f aca="false">'Položky-stavba-1.NP učitelé'!B149</f>
        <v>D96</v>
      </c>
      <c r="B26" s="109" t="str">
        <f aca="false">'Položky-stavba-1.NP učitelé'!C149</f>
        <v>Přesuny suti a vybouraných hmot</v>
      </c>
      <c r="D26" s="110"/>
      <c r="E26" s="111" t="n">
        <f aca="false">'Položky-stavba-1.NP učitelé'!AU156</f>
        <v>0</v>
      </c>
      <c r="F26" s="112" t="n">
        <f aca="false">'Položky-stavba-1.NP učitelé'!AV156</f>
        <v>0</v>
      </c>
      <c r="G26" s="112" t="n">
        <f aca="false">'Položky-stavba-1.NP učitelé'!AW156</f>
        <v>0</v>
      </c>
      <c r="H26" s="112" t="n">
        <f aca="false">'Položky-stavba-1.NP učitelé'!AX156</f>
        <v>0</v>
      </c>
      <c r="I26" s="113" t="n">
        <f aca="false">'Položky-stavba-1.NP učitelé'!AY156</f>
        <v>0</v>
      </c>
    </row>
    <row r="27" s="120" customFormat="true" ht="12.75" hidden="false" customHeight="false" outlineLevel="0" collapsed="false">
      <c r="A27" s="114"/>
      <c r="B27" s="115" t="s">
        <v>66</v>
      </c>
      <c r="C27" s="115"/>
      <c r="D27" s="116"/>
      <c r="E27" s="117" t="n">
        <f aca="false">SUM(E7:E26)</f>
        <v>0</v>
      </c>
      <c r="F27" s="118" t="n">
        <f aca="false">SUM(F7:F26)</f>
        <v>0</v>
      </c>
      <c r="G27" s="118" t="n">
        <f aca="false">SUM(G7:G26)</f>
        <v>0</v>
      </c>
      <c r="H27" s="118" t="n">
        <f aca="false">SUM(H7:H26)</f>
        <v>0</v>
      </c>
      <c r="I27" s="119" t="n">
        <f aca="false">SUM(I7:I26)</f>
        <v>0</v>
      </c>
    </row>
    <row r="28" customFormat="false" ht="12.75" hidden="false" customHeight="false" outlineLevel="0" collapsed="false">
      <c r="A28" s="30"/>
      <c r="B28" s="30"/>
      <c r="C28" s="30"/>
      <c r="D28" s="30"/>
      <c r="E28" s="30"/>
      <c r="F28" s="30"/>
      <c r="G28" s="30"/>
      <c r="H28" s="30"/>
      <c r="I28" s="30"/>
    </row>
    <row r="29" customFormat="false" ht="19.5" hidden="false" customHeight="true" outlineLevel="0" collapsed="false">
      <c r="A29" s="121" t="s">
        <v>67</v>
      </c>
      <c r="B29" s="121"/>
      <c r="C29" s="121"/>
      <c r="D29" s="121"/>
      <c r="E29" s="121"/>
      <c r="F29" s="121"/>
      <c r="G29" s="121"/>
      <c r="H29" s="121"/>
      <c r="I29" s="121"/>
      <c r="BA29" s="36"/>
      <c r="BB29" s="36"/>
      <c r="BC29" s="36"/>
      <c r="BD29" s="36"/>
      <c r="BE29" s="36"/>
    </row>
    <row r="31" customFormat="false" ht="12.75" hidden="false" customHeight="false" outlineLevel="0" collapsed="false">
      <c r="A31" s="63" t="s">
        <v>68</v>
      </c>
      <c r="B31" s="64"/>
      <c r="C31" s="64"/>
      <c r="D31" s="122"/>
      <c r="E31" s="123" t="s">
        <v>69</v>
      </c>
      <c r="F31" s="124" t="s">
        <v>70</v>
      </c>
      <c r="G31" s="125" t="s">
        <v>71</v>
      </c>
      <c r="H31" s="126"/>
      <c r="I31" s="127" t="s">
        <v>69</v>
      </c>
    </row>
    <row r="32" customFormat="false" ht="12.75" hidden="false" customHeight="false" outlineLevel="0" collapsed="false">
      <c r="A32" s="56" t="s">
        <v>72</v>
      </c>
      <c r="B32" s="47"/>
      <c r="C32" s="47"/>
      <c r="D32" s="128"/>
      <c r="E32" s="129" t="n">
        <v>0</v>
      </c>
      <c r="F32" s="130" t="n">
        <v>0</v>
      </c>
      <c r="G32" s="131"/>
      <c r="H32" s="132"/>
      <c r="I32" s="133" t="n">
        <f aca="false">E32+F32*G32/100</f>
        <v>0</v>
      </c>
      <c r="BA32" s="1" t="n">
        <v>0</v>
      </c>
    </row>
    <row r="33" customFormat="false" ht="12.75" hidden="false" customHeight="false" outlineLevel="0" collapsed="false">
      <c r="A33" s="56" t="s">
        <v>73</v>
      </c>
      <c r="B33" s="47"/>
      <c r="C33" s="47"/>
      <c r="D33" s="128"/>
      <c r="E33" s="129" t="n">
        <v>0</v>
      </c>
      <c r="F33" s="130" t="n">
        <v>0</v>
      </c>
      <c r="G33" s="131"/>
      <c r="H33" s="132"/>
      <c r="I33" s="133" t="n">
        <f aca="false">E33+F33*G33/100</f>
        <v>0</v>
      </c>
      <c r="BA33" s="1" t="n">
        <v>0</v>
      </c>
    </row>
    <row r="34" customFormat="false" ht="12.75" hidden="false" customHeight="false" outlineLevel="0" collapsed="false">
      <c r="A34" s="56" t="s">
        <v>74</v>
      </c>
      <c r="B34" s="47"/>
      <c r="C34" s="47"/>
      <c r="D34" s="128"/>
      <c r="E34" s="129" t="n">
        <v>0</v>
      </c>
      <c r="F34" s="130" t="n">
        <v>0</v>
      </c>
      <c r="G34" s="131"/>
      <c r="H34" s="132"/>
      <c r="I34" s="133" t="n">
        <f aca="false">E34+F34*G34/100</f>
        <v>0</v>
      </c>
      <c r="BA34" s="1" t="n">
        <v>0</v>
      </c>
    </row>
    <row r="35" customFormat="false" ht="12.75" hidden="false" customHeight="false" outlineLevel="0" collapsed="false">
      <c r="A35" s="56" t="s">
        <v>75</v>
      </c>
      <c r="B35" s="47"/>
      <c r="C35" s="47"/>
      <c r="D35" s="128"/>
      <c r="E35" s="129" t="n">
        <v>0</v>
      </c>
      <c r="F35" s="130" t="n">
        <v>0</v>
      </c>
      <c r="G35" s="131"/>
      <c r="H35" s="132"/>
      <c r="I35" s="133" t="n">
        <f aca="false">E35+F35*G35/100</f>
        <v>0</v>
      </c>
      <c r="BA35" s="1" t="n">
        <v>0</v>
      </c>
    </row>
    <row r="36" customFormat="false" ht="12.75" hidden="false" customHeight="false" outlineLevel="0" collapsed="false">
      <c r="A36" s="56" t="s">
        <v>76</v>
      </c>
      <c r="B36" s="47"/>
      <c r="C36" s="47"/>
      <c r="D36" s="128"/>
      <c r="E36" s="129" t="n">
        <v>0</v>
      </c>
      <c r="F36" s="130" t="n">
        <v>0</v>
      </c>
      <c r="G36" s="131"/>
      <c r="H36" s="132"/>
      <c r="I36" s="133" t="n">
        <f aca="false">E36+F36*G36/100</f>
        <v>0</v>
      </c>
      <c r="BA36" s="1" t="n">
        <v>1</v>
      </c>
    </row>
    <row r="37" customFormat="false" ht="12.75" hidden="false" customHeight="false" outlineLevel="0" collapsed="false">
      <c r="A37" s="56" t="s">
        <v>77</v>
      </c>
      <c r="B37" s="47"/>
      <c r="C37" s="47"/>
      <c r="D37" s="128"/>
      <c r="E37" s="129" t="n">
        <v>0</v>
      </c>
      <c r="F37" s="130" t="n">
        <v>0</v>
      </c>
      <c r="G37" s="131"/>
      <c r="H37" s="132"/>
      <c r="I37" s="133" t="n">
        <f aca="false">E37+F37*G37/100</f>
        <v>0</v>
      </c>
      <c r="BA37" s="1" t="n">
        <v>1</v>
      </c>
    </row>
    <row r="38" customFormat="false" ht="12.75" hidden="false" customHeight="false" outlineLevel="0" collapsed="false">
      <c r="A38" s="56" t="s">
        <v>78</v>
      </c>
      <c r="B38" s="47"/>
      <c r="C38" s="47"/>
      <c r="D38" s="128"/>
      <c r="E38" s="129" t="n">
        <v>0</v>
      </c>
      <c r="F38" s="130" t="n">
        <v>0</v>
      </c>
      <c r="G38" s="131"/>
      <c r="H38" s="132"/>
      <c r="I38" s="133" t="n">
        <f aca="false">E38+F38*G38/100</f>
        <v>0</v>
      </c>
      <c r="BA38" s="1" t="n">
        <v>2</v>
      </c>
    </row>
    <row r="39" customFormat="false" ht="12.75" hidden="false" customHeight="false" outlineLevel="0" collapsed="false">
      <c r="A39" s="56" t="s">
        <v>79</v>
      </c>
      <c r="B39" s="47"/>
      <c r="C39" s="47"/>
      <c r="D39" s="128"/>
      <c r="E39" s="129" t="n">
        <v>0</v>
      </c>
      <c r="F39" s="130" t="n">
        <v>0</v>
      </c>
      <c r="G39" s="131"/>
      <c r="H39" s="132"/>
      <c r="I39" s="133" t="n">
        <f aca="false">E39+F39*G39/100</f>
        <v>0</v>
      </c>
      <c r="BA39" s="1" t="n">
        <v>2</v>
      </c>
    </row>
    <row r="40" customFormat="false" ht="12.75" hidden="false" customHeight="false" outlineLevel="0" collapsed="false">
      <c r="A40" s="134"/>
      <c r="B40" s="135" t="s">
        <v>80</v>
      </c>
      <c r="C40" s="136"/>
      <c r="D40" s="137"/>
      <c r="E40" s="138"/>
      <c r="F40" s="139"/>
      <c r="G40" s="139"/>
      <c r="H40" s="140" t="n">
        <f aca="false">SUM(I32:I39)</f>
        <v>0</v>
      </c>
      <c r="I40" s="140"/>
    </row>
    <row r="42" customFormat="false" ht="12.75" hidden="false" customHeight="false" outlineLevel="0" collapsed="false">
      <c r="B42" s="120"/>
      <c r="F42" s="141"/>
      <c r="G42" s="142"/>
      <c r="H42" s="142"/>
      <c r="I42" s="143"/>
    </row>
    <row r="43" customFormat="false" ht="12.75" hidden="false" customHeight="false" outlineLevel="0" collapsed="false">
      <c r="F43" s="141"/>
      <c r="G43" s="142"/>
      <c r="H43" s="142"/>
      <c r="I43" s="143"/>
    </row>
    <row r="44" customFormat="false" ht="12.75" hidden="false" customHeight="false" outlineLevel="0" collapsed="false">
      <c r="F44" s="141"/>
      <c r="G44" s="142"/>
      <c r="H44" s="142"/>
      <c r="I44" s="143"/>
    </row>
    <row r="45" customFormat="false" ht="12.75" hidden="false" customHeight="false" outlineLevel="0" collapsed="false">
      <c r="F45" s="141"/>
      <c r="G45" s="142"/>
      <c r="H45" s="142"/>
      <c r="I45" s="143"/>
    </row>
    <row r="46" customFormat="false" ht="12.75" hidden="false" customHeight="false" outlineLevel="0" collapsed="false">
      <c r="F46" s="141"/>
      <c r="G46" s="142"/>
      <c r="H46" s="142"/>
      <c r="I46" s="143"/>
    </row>
    <row r="47" customFormat="false" ht="12.75" hidden="false" customHeight="false" outlineLevel="0" collapsed="false">
      <c r="F47" s="141"/>
      <c r="G47" s="142"/>
      <c r="H47" s="142"/>
      <c r="I47" s="143"/>
    </row>
    <row r="48" customFormat="false" ht="12.75" hidden="false" customHeight="false" outlineLevel="0" collapsed="false">
      <c r="F48" s="141"/>
      <c r="G48" s="142"/>
      <c r="H48" s="142"/>
      <c r="I48" s="143"/>
    </row>
    <row r="49" customFormat="false" ht="12.75" hidden="false" customHeight="false" outlineLevel="0" collapsed="false">
      <c r="F49" s="141"/>
      <c r="G49" s="142"/>
      <c r="H49" s="142"/>
      <c r="I49" s="143"/>
    </row>
    <row r="50" customFormat="false" ht="12.75" hidden="false" customHeight="false" outlineLevel="0" collapsed="false">
      <c r="F50" s="141"/>
      <c r="G50" s="142"/>
      <c r="H50" s="142"/>
      <c r="I50" s="143"/>
    </row>
    <row r="51" customFormat="false" ht="12.75" hidden="false" customHeight="false" outlineLevel="0" collapsed="false">
      <c r="F51" s="141"/>
      <c r="G51" s="142"/>
      <c r="H51" s="142"/>
      <c r="I51" s="143"/>
    </row>
    <row r="52" customFormat="false" ht="12.75" hidden="false" customHeight="false" outlineLevel="0" collapsed="false">
      <c r="F52" s="141"/>
      <c r="G52" s="142"/>
      <c r="H52" s="142"/>
      <c r="I52" s="143"/>
    </row>
    <row r="53" customFormat="false" ht="12.75" hidden="false" customHeight="false" outlineLevel="0" collapsed="false">
      <c r="F53" s="141"/>
      <c r="G53" s="142"/>
      <c r="H53" s="142"/>
      <c r="I53" s="143"/>
    </row>
    <row r="54" customFormat="false" ht="12.75" hidden="false" customHeight="false" outlineLevel="0" collapsed="false">
      <c r="F54" s="141"/>
      <c r="G54" s="142"/>
      <c r="H54" s="142"/>
      <c r="I54" s="143"/>
    </row>
    <row r="55" customFormat="false" ht="12.75" hidden="false" customHeight="false" outlineLevel="0" collapsed="false">
      <c r="F55" s="141"/>
      <c r="G55" s="142"/>
      <c r="H55" s="142"/>
      <c r="I55" s="143"/>
    </row>
    <row r="56" customFormat="false" ht="12.75" hidden="false" customHeight="false" outlineLevel="0" collapsed="false">
      <c r="F56" s="141"/>
      <c r="G56" s="142"/>
      <c r="H56" s="142"/>
      <c r="I56" s="143"/>
    </row>
    <row r="57" customFormat="false" ht="12.75" hidden="false" customHeight="false" outlineLevel="0" collapsed="false">
      <c r="F57" s="141"/>
      <c r="G57" s="142"/>
      <c r="H57" s="142"/>
      <c r="I57" s="143"/>
    </row>
    <row r="58" customFormat="false" ht="12.75" hidden="false" customHeight="false" outlineLevel="0" collapsed="false">
      <c r="F58" s="141"/>
      <c r="G58" s="142"/>
      <c r="H58" s="142"/>
      <c r="I58" s="143"/>
    </row>
    <row r="59" customFormat="false" ht="12.75" hidden="false" customHeight="false" outlineLevel="0" collapsed="false">
      <c r="F59" s="141"/>
      <c r="G59" s="142"/>
      <c r="H59" s="142"/>
      <c r="I59" s="143"/>
    </row>
    <row r="60" customFormat="false" ht="12.75" hidden="false" customHeight="false" outlineLevel="0" collapsed="false">
      <c r="F60" s="141"/>
      <c r="G60" s="142"/>
      <c r="H60" s="142"/>
      <c r="I60" s="143"/>
    </row>
    <row r="61" customFormat="false" ht="12.75" hidden="false" customHeight="false" outlineLevel="0" collapsed="false">
      <c r="F61" s="141"/>
      <c r="G61" s="142"/>
      <c r="H61" s="142"/>
      <c r="I61" s="143"/>
    </row>
    <row r="62" customFormat="false" ht="12.75" hidden="false" customHeight="false" outlineLevel="0" collapsed="false">
      <c r="F62" s="141"/>
      <c r="G62" s="142"/>
      <c r="H62" s="142"/>
      <c r="I62" s="143"/>
    </row>
    <row r="63" customFormat="false" ht="12.75" hidden="false" customHeight="false" outlineLevel="0" collapsed="false">
      <c r="F63" s="141"/>
      <c r="G63" s="142"/>
      <c r="H63" s="142"/>
      <c r="I63" s="143"/>
    </row>
    <row r="64" customFormat="false" ht="12.75" hidden="false" customHeight="false" outlineLevel="0" collapsed="false">
      <c r="F64" s="141"/>
      <c r="G64" s="142"/>
      <c r="H64" s="142"/>
      <c r="I64" s="143"/>
    </row>
    <row r="65" customFormat="false" ht="12.75" hidden="false" customHeight="false" outlineLevel="0" collapsed="false">
      <c r="F65" s="141"/>
      <c r="G65" s="142"/>
      <c r="H65" s="142"/>
      <c r="I65" s="143"/>
    </row>
    <row r="66" customFormat="false" ht="12.75" hidden="false" customHeight="false" outlineLevel="0" collapsed="false">
      <c r="F66" s="141"/>
      <c r="G66" s="142"/>
      <c r="H66" s="142"/>
      <c r="I66" s="143"/>
    </row>
    <row r="67" customFormat="false" ht="12.75" hidden="false" customHeight="false" outlineLevel="0" collapsed="false">
      <c r="F67" s="141"/>
      <c r="G67" s="142"/>
      <c r="H67" s="142"/>
      <c r="I67" s="143"/>
    </row>
    <row r="68" customFormat="false" ht="12.75" hidden="false" customHeight="false" outlineLevel="0" collapsed="false">
      <c r="F68" s="141"/>
      <c r="G68" s="142"/>
      <c r="H68" s="142"/>
      <c r="I68" s="143"/>
    </row>
    <row r="69" customFormat="false" ht="12.75" hidden="false" customHeight="false" outlineLevel="0" collapsed="false">
      <c r="F69" s="141"/>
      <c r="G69" s="142"/>
      <c r="H69" s="142"/>
      <c r="I69" s="143"/>
    </row>
    <row r="70" customFormat="false" ht="12.75" hidden="false" customHeight="false" outlineLevel="0" collapsed="false">
      <c r="F70" s="141"/>
      <c r="G70" s="142"/>
      <c r="H70" s="142"/>
      <c r="I70" s="143"/>
    </row>
    <row r="71" customFormat="false" ht="12.75" hidden="false" customHeight="false" outlineLevel="0" collapsed="false">
      <c r="F71" s="141"/>
      <c r="G71" s="142"/>
      <c r="H71" s="142"/>
      <c r="I71" s="143"/>
    </row>
    <row r="72" customFormat="false" ht="12.75" hidden="false" customHeight="false" outlineLevel="0" collapsed="false">
      <c r="F72" s="141"/>
      <c r="G72" s="142"/>
      <c r="H72" s="142"/>
      <c r="I72" s="143"/>
    </row>
    <row r="73" customFormat="false" ht="12.75" hidden="false" customHeight="false" outlineLevel="0" collapsed="false">
      <c r="F73" s="141"/>
      <c r="G73" s="142"/>
      <c r="H73" s="142"/>
      <c r="I73" s="143"/>
    </row>
    <row r="74" customFormat="false" ht="12.75" hidden="false" customHeight="false" outlineLevel="0" collapsed="false">
      <c r="F74" s="141"/>
      <c r="G74" s="142"/>
      <c r="H74" s="142"/>
      <c r="I74" s="143"/>
    </row>
    <row r="75" customFormat="false" ht="12.75" hidden="false" customHeight="false" outlineLevel="0" collapsed="false">
      <c r="F75" s="141"/>
      <c r="G75" s="142"/>
      <c r="H75" s="142"/>
      <c r="I75" s="143"/>
    </row>
    <row r="76" customFormat="false" ht="12.75" hidden="false" customHeight="false" outlineLevel="0" collapsed="false">
      <c r="F76" s="141"/>
      <c r="G76" s="142"/>
      <c r="H76" s="142"/>
      <c r="I76" s="143"/>
    </row>
    <row r="77" customFormat="false" ht="12.75" hidden="false" customHeight="false" outlineLevel="0" collapsed="false">
      <c r="F77" s="141"/>
      <c r="G77" s="142"/>
      <c r="H77" s="142"/>
      <c r="I77" s="143"/>
    </row>
    <row r="78" customFormat="false" ht="12.75" hidden="false" customHeight="false" outlineLevel="0" collapsed="false">
      <c r="F78" s="141"/>
      <c r="G78" s="142"/>
      <c r="H78" s="142"/>
      <c r="I78" s="143"/>
    </row>
    <row r="79" customFormat="false" ht="12.75" hidden="false" customHeight="false" outlineLevel="0" collapsed="false">
      <c r="F79" s="141"/>
      <c r="G79" s="142"/>
      <c r="H79" s="142"/>
      <c r="I79" s="143"/>
    </row>
    <row r="80" customFormat="false" ht="12.75" hidden="false" customHeight="false" outlineLevel="0" collapsed="false">
      <c r="F80" s="141"/>
      <c r="G80" s="142"/>
      <c r="H80" s="142"/>
      <c r="I80" s="143"/>
    </row>
    <row r="81" customFormat="false" ht="12.75" hidden="false" customHeight="false" outlineLevel="0" collapsed="false">
      <c r="F81" s="141"/>
      <c r="G81" s="142"/>
      <c r="H81" s="142"/>
      <c r="I81" s="143"/>
    </row>
    <row r="82" customFormat="false" ht="12.75" hidden="false" customHeight="false" outlineLevel="0" collapsed="false">
      <c r="F82" s="141"/>
      <c r="G82" s="142"/>
      <c r="H82" s="142"/>
      <c r="I82" s="143"/>
    </row>
    <row r="83" customFormat="false" ht="12.75" hidden="false" customHeight="false" outlineLevel="0" collapsed="false">
      <c r="F83" s="141"/>
      <c r="G83" s="142"/>
      <c r="H83" s="142"/>
      <c r="I83" s="143"/>
    </row>
    <row r="84" customFormat="false" ht="12.75" hidden="false" customHeight="false" outlineLevel="0" collapsed="false">
      <c r="F84" s="141"/>
      <c r="G84" s="142"/>
      <c r="H84" s="142"/>
      <c r="I84" s="143"/>
    </row>
    <row r="85" customFormat="false" ht="12.75" hidden="false" customHeight="false" outlineLevel="0" collapsed="false">
      <c r="F85" s="141"/>
      <c r="G85" s="142"/>
      <c r="H85" s="142"/>
      <c r="I85" s="143"/>
    </row>
    <row r="86" customFormat="false" ht="12.75" hidden="false" customHeight="false" outlineLevel="0" collapsed="false">
      <c r="F86" s="141"/>
      <c r="G86" s="142"/>
      <c r="H86" s="142"/>
      <c r="I86" s="143"/>
    </row>
    <row r="87" customFormat="false" ht="12.75" hidden="false" customHeight="false" outlineLevel="0" collapsed="false">
      <c r="F87" s="141"/>
      <c r="G87" s="142"/>
      <c r="H87" s="142"/>
      <c r="I87" s="143"/>
    </row>
    <row r="88" customFormat="false" ht="12.75" hidden="false" customHeight="false" outlineLevel="0" collapsed="false">
      <c r="F88" s="141"/>
      <c r="G88" s="142"/>
      <c r="H88" s="142"/>
      <c r="I88" s="143"/>
    </row>
    <row r="89" customFormat="false" ht="12.75" hidden="false" customHeight="false" outlineLevel="0" collapsed="false">
      <c r="F89" s="141"/>
      <c r="G89" s="142"/>
      <c r="H89" s="142"/>
      <c r="I89" s="143"/>
    </row>
    <row r="90" customFormat="false" ht="12.75" hidden="false" customHeight="false" outlineLevel="0" collapsed="false">
      <c r="F90" s="141"/>
      <c r="G90" s="142"/>
      <c r="H90" s="142"/>
      <c r="I90" s="143"/>
    </row>
    <row r="91" customFormat="false" ht="12.75" hidden="false" customHeight="false" outlineLevel="0" collapsed="false">
      <c r="F91" s="141"/>
      <c r="G91" s="142"/>
      <c r="H91" s="142"/>
      <c r="I91" s="143"/>
    </row>
  </sheetData>
  <mergeCells count="6">
    <mergeCell ref="A1:B1"/>
    <mergeCell ref="A2:B2"/>
    <mergeCell ref="G2:I2"/>
    <mergeCell ref="A4:I4"/>
    <mergeCell ref="A29:I29"/>
    <mergeCell ref="H40:I40"/>
  </mergeCells>
  <printOptions headings="false" gridLines="false" gridLinesSet="true" horizontalCentered="false" verticalCentered="false"/>
  <pageMargins left="0.590277777777778" right="0.39375" top="0.59027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&amp;L&amp;9Zpracováno programem 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BV228"/>
  <sheetViews>
    <sheetView showFormulas="false" showGridLines="false" showRowColHeaders="true" showZeros="false" rightToLeft="false" tabSelected="fals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44" width="4.4"/>
    <col collapsed="false" customWidth="true" hidden="false" outlineLevel="0" max="2" min="2" style="144" width="11.55"/>
    <col collapsed="false" customWidth="true" hidden="false" outlineLevel="0" max="3" min="3" style="144" width="40.39"/>
    <col collapsed="false" customWidth="true" hidden="false" outlineLevel="0" max="4" min="4" style="144" width="5.55"/>
    <col collapsed="false" customWidth="true" hidden="false" outlineLevel="0" max="5" min="5" style="145" width="8.54"/>
    <col collapsed="false" customWidth="true" hidden="false" outlineLevel="0" max="6" min="6" style="144" width="9.83"/>
    <col collapsed="false" customWidth="true" hidden="false" outlineLevel="0" max="7" min="7" style="144" width="21.68"/>
    <col collapsed="false" customWidth="false" hidden="false" outlineLevel="0" max="257" min="8" style="144" width="9.11"/>
  </cols>
  <sheetData>
    <row r="1" customFormat="false" ht="15.75" hidden="false" customHeight="false" outlineLevel="0" collapsed="false">
      <c r="A1" s="146" t="s">
        <v>81</v>
      </c>
      <c r="B1" s="146"/>
      <c r="C1" s="146"/>
      <c r="D1" s="146"/>
      <c r="E1" s="146"/>
      <c r="F1" s="146"/>
      <c r="G1" s="146"/>
    </row>
    <row r="2" customFormat="false" ht="14.25" hidden="false" customHeight="true" outlineLevel="0" collapsed="false">
      <c r="B2" s="147"/>
      <c r="C2" s="148"/>
      <c r="D2" s="148"/>
      <c r="E2" s="149"/>
      <c r="F2" s="148"/>
      <c r="G2" s="148"/>
    </row>
    <row r="3" customFormat="false" ht="12.75" hidden="false" customHeight="false" outlineLevel="0" collapsed="false">
      <c r="A3" s="91" t="s">
        <v>54</v>
      </c>
      <c r="B3" s="91"/>
      <c r="C3" s="92" t="s">
        <v>55</v>
      </c>
      <c r="D3" s="93"/>
      <c r="E3" s="150" t="s">
        <v>82</v>
      </c>
      <c r="F3" s="151" t="str">
        <f aca="false">'Rekapitulace-stavba-1.NP učitel'!H1</f>
        <v>Stavba</v>
      </c>
      <c r="G3" s="152"/>
    </row>
    <row r="4" customFormat="false" ht="12.75" hidden="false" customHeight="false" outlineLevel="0" collapsed="false">
      <c r="A4" s="153" t="s">
        <v>57</v>
      </c>
      <c r="B4" s="153"/>
      <c r="C4" s="99" t="s">
        <v>58</v>
      </c>
      <c r="D4" s="100"/>
      <c r="E4" s="154" t="str">
        <f aca="false">'Rekapitulace-stavba-1.NP učitel'!G2</f>
        <v>Rek. hyg.pr. III. Etapa - 1.NP WC učitelé</v>
      </c>
      <c r="F4" s="154"/>
      <c r="G4" s="154"/>
    </row>
    <row r="5" customFormat="false" ht="12.75" hidden="false" customHeight="false" outlineLevel="0" collapsed="false">
      <c r="A5" s="155"/>
      <c r="G5" s="156"/>
    </row>
    <row r="6" customFormat="false" ht="27" hidden="false" customHeight="true" outlineLevel="0" collapsed="false">
      <c r="A6" s="157" t="s">
        <v>83</v>
      </c>
      <c r="B6" s="158" t="s">
        <v>84</v>
      </c>
      <c r="C6" s="158" t="s">
        <v>85</v>
      </c>
      <c r="D6" s="158" t="s">
        <v>86</v>
      </c>
      <c r="E6" s="158" t="s">
        <v>87</v>
      </c>
      <c r="F6" s="158" t="s">
        <v>88</v>
      </c>
      <c r="G6" s="159" t="s">
        <v>89</v>
      </c>
    </row>
    <row r="7" customFormat="false" ht="12.75" hidden="false" customHeight="false" outlineLevel="0" collapsed="false">
      <c r="A7" s="160" t="s">
        <v>90</v>
      </c>
      <c r="B7" s="161" t="s">
        <v>91</v>
      </c>
      <c r="C7" s="162" t="s">
        <v>92</v>
      </c>
      <c r="D7" s="163"/>
      <c r="E7" s="164"/>
      <c r="F7" s="164"/>
      <c r="G7" s="165"/>
      <c r="I7" s="166"/>
    </row>
    <row r="8" customFormat="false" ht="20.85" hidden="false" customHeight="false" outlineLevel="0" collapsed="false">
      <c r="A8" s="167" t="n">
        <v>1</v>
      </c>
      <c r="B8" s="168" t="s">
        <v>93</v>
      </c>
      <c r="C8" s="169" t="s">
        <v>94</v>
      </c>
      <c r="D8" s="170" t="s">
        <v>95</v>
      </c>
      <c r="E8" s="171" t="n">
        <v>1</v>
      </c>
      <c r="F8" s="172"/>
      <c r="G8" s="173" t="n">
        <f aca="false">E8*F8</f>
        <v>0</v>
      </c>
      <c r="I8" s="166"/>
      <c r="AT8" s="144" t="n">
        <v>1</v>
      </c>
      <c r="AU8" s="144" t="n">
        <f aca="false">IF(AT8=1,G8,0)</f>
        <v>0</v>
      </c>
      <c r="AV8" s="144" t="n">
        <f aca="false">IF(AT8=2,G8,0)</f>
        <v>0</v>
      </c>
      <c r="AW8" s="144" t="n">
        <f aca="false">IF(AT8=3,G8,0)</f>
        <v>0</v>
      </c>
      <c r="AX8" s="144" t="n">
        <f aca="false">IF(AT8=4,G8,0)</f>
        <v>0</v>
      </c>
      <c r="AY8" s="144" t="n">
        <f aca="false">IF(AT8=5,G8,0)</f>
        <v>0</v>
      </c>
      <c r="BU8" s="166" t="n">
        <v>12</v>
      </c>
      <c r="BV8" s="166" t="n">
        <v>0</v>
      </c>
    </row>
    <row r="9" customFormat="false" ht="12.75" hidden="false" customHeight="false" outlineLevel="0" collapsed="false">
      <c r="A9" s="174"/>
      <c r="B9" s="175" t="s">
        <v>96</v>
      </c>
      <c r="C9" s="176" t="s">
        <v>97</v>
      </c>
      <c r="D9" s="177"/>
      <c r="E9" s="178"/>
      <c r="F9" s="179"/>
      <c r="G9" s="180" t="n">
        <f aca="false">SUM(G8)</f>
        <v>0</v>
      </c>
      <c r="I9" s="166"/>
      <c r="AU9" s="181" t="n">
        <f aca="false">SUM(AU7:AU8)</f>
        <v>0</v>
      </c>
      <c r="AV9" s="181" t="n">
        <f aca="false">SUM(AV7:AV8)</f>
        <v>0</v>
      </c>
      <c r="AW9" s="181" t="n">
        <f aca="false">SUM(AW7:AW8)</f>
        <v>0</v>
      </c>
      <c r="AX9" s="181" t="n">
        <f aca="false">SUM(AX7:AX8)</f>
        <v>0</v>
      </c>
      <c r="AY9" s="181" t="n">
        <f aca="false">SUM(AY7:AY8)</f>
        <v>0</v>
      </c>
    </row>
    <row r="10" customFormat="false" ht="12.75" hidden="false" customHeight="false" outlineLevel="0" collapsed="false">
      <c r="A10" s="160" t="s">
        <v>90</v>
      </c>
      <c r="B10" s="161" t="s">
        <v>98</v>
      </c>
      <c r="C10" s="182" t="s">
        <v>99</v>
      </c>
      <c r="D10" s="183"/>
      <c r="E10" s="184"/>
      <c r="F10" s="184"/>
      <c r="G10" s="185"/>
      <c r="I10" s="166"/>
    </row>
    <row r="11" customFormat="false" ht="22.5" hidden="false" customHeight="false" outlineLevel="0" collapsed="false">
      <c r="A11" s="186"/>
      <c r="B11" s="187" t="s">
        <v>100</v>
      </c>
      <c r="C11" s="188" t="s">
        <v>101</v>
      </c>
      <c r="D11" s="189" t="s">
        <v>102</v>
      </c>
      <c r="E11" s="190" t="n">
        <v>14.55</v>
      </c>
      <c r="F11" s="191"/>
      <c r="G11" s="192" t="n">
        <f aca="false">E11*F11</f>
        <v>0</v>
      </c>
      <c r="I11" s="166"/>
    </row>
    <row r="12" customFormat="false" ht="12.75" hidden="false" customHeight="false" outlineLevel="0" collapsed="false">
      <c r="A12" s="167" t="n">
        <v>2</v>
      </c>
      <c r="B12" s="168" t="s">
        <v>103</v>
      </c>
      <c r="C12" s="169" t="s">
        <v>104</v>
      </c>
      <c r="D12" s="170" t="s">
        <v>105</v>
      </c>
      <c r="E12" s="171" t="n">
        <v>1.8</v>
      </c>
      <c r="F12" s="171"/>
      <c r="G12" s="173" t="n">
        <f aca="false">E12*F12</f>
        <v>0</v>
      </c>
      <c r="I12" s="166"/>
      <c r="AT12" s="144" t="n">
        <v>1</v>
      </c>
      <c r="AU12" s="144" t="n">
        <f aca="false">IF(AT12=1,G12,0)</f>
        <v>0</v>
      </c>
      <c r="AV12" s="144" t="n">
        <f aca="false">IF(AT12=2,G12,0)</f>
        <v>0</v>
      </c>
      <c r="AW12" s="144" t="n">
        <f aca="false">IF(AT12=3,G12,0)</f>
        <v>0</v>
      </c>
      <c r="AX12" s="144" t="n">
        <f aca="false">IF(AT12=4,G12,0)</f>
        <v>0</v>
      </c>
      <c r="AY12" s="144" t="n">
        <f aca="false">IF(AT12=5,G12,0)</f>
        <v>0</v>
      </c>
      <c r="BU12" s="166" t="n">
        <v>1</v>
      </c>
      <c r="BV12" s="166" t="n">
        <v>1</v>
      </c>
    </row>
    <row r="13" customFormat="false" ht="15.75" hidden="false" customHeight="true" outlineLevel="0" collapsed="false">
      <c r="A13" s="193"/>
      <c r="B13" s="194"/>
      <c r="C13" s="195"/>
      <c r="D13" s="195"/>
      <c r="E13" s="196"/>
      <c r="F13" s="197"/>
      <c r="G13" s="198"/>
      <c r="I13" s="166"/>
    </row>
    <row r="14" customFormat="false" ht="33.75" hidden="false" customHeight="false" outlineLevel="0" collapsed="false">
      <c r="A14" s="167" t="n">
        <v>3</v>
      </c>
      <c r="B14" s="168" t="s">
        <v>106</v>
      </c>
      <c r="C14" s="169" t="s">
        <v>107</v>
      </c>
      <c r="D14" s="170" t="s">
        <v>108</v>
      </c>
      <c r="E14" s="171" t="n">
        <v>0.35</v>
      </c>
      <c r="F14" s="171"/>
      <c r="G14" s="173" t="n">
        <f aca="false">E14*F14</f>
        <v>0</v>
      </c>
      <c r="I14" s="166"/>
      <c r="AT14" s="144" t="n">
        <v>1</v>
      </c>
      <c r="AU14" s="144" t="n">
        <f aca="false">IF(AT14=1,G14,0)</f>
        <v>0</v>
      </c>
      <c r="AV14" s="144" t="n">
        <f aca="false">IF(AT14=2,G14,0)</f>
        <v>0</v>
      </c>
      <c r="AW14" s="144" t="n">
        <f aca="false">IF(AT14=3,G14,0)</f>
        <v>0</v>
      </c>
      <c r="AX14" s="144" t="n">
        <f aca="false">IF(AT14=4,G14,0)</f>
        <v>0</v>
      </c>
      <c r="AY14" s="144" t="n">
        <f aca="false">IF(AT14=5,G14,0)</f>
        <v>0</v>
      </c>
      <c r="BU14" s="166" t="n">
        <v>1</v>
      </c>
      <c r="BV14" s="166" t="n">
        <v>1</v>
      </c>
    </row>
    <row r="15" customFormat="false" ht="17.25" hidden="false" customHeight="true" outlineLevel="0" collapsed="false">
      <c r="A15" s="193"/>
      <c r="B15" s="194"/>
      <c r="C15" s="195"/>
      <c r="D15" s="195"/>
      <c r="E15" s="196"/>
      <c r="F15" s="197"/>
      <c r="G15" s="198"/>
      <c r="I15" s="166"/>
    </row>
    <row r="16" customFormat="false" ht="22.5" hidden="false" customHeight="false" outlineLevel="0" collapsed="false">
      <c r="A16" s="167" t="n">
        <v>4</v>
      </c>
      <c r="B16" s="168" t="s">
        <v>109</v>
      </c>
      <c r="C16" s="169" t="s">
        <v>110</v>
      </c>
      <c r="D16" s="170" t="s">
        <v>102</v>
      </c>
      <c r="E16" s="171" t="n">
        <v>65</v>
      </c>
      <c r="F16" s="171"/>
      <c r="G16" s="173" t="n">
        <f aca="false">E16*F16</f>
        <v>0</v>
      </c>
      <c r="I16" s="166"/>
      <c r="AT16" s="144" t="n">
        <v>1</v>
      </c>
      <c r="AU16" s="144" t="n">
        <f aca="false">IF(AT16=1,G16,0)</f>
        <v>0</v>
      </c>
      <c r="AV16" s="144" t="n">
        <f aca="false">IF(AT16=2,G16,0)</f>
        <v>0</v>
      </c>
      <c r="AW16" s="144" t="n">
        <f aca="false">IF(AT16=3,G16,0)</f>
        <v>0</v>
      </c>
      <c r="AX16" s="144" t="n">
        <f aca="false">IF(AT16=4,G16,0)</f>
        <v>0</v>
      </c>
      <c r="AY16" s="144" t="n">
        <f aca="false">IF(AT16=5,G16,0)</f>
        <v>0</v>
      </c>
      <c r="BU16" s="166" t="n">
        <v>1</v>
      </c>
      <c r="BV16" s="166" t="n">
        <v>0</v>
      </c>
    </row>
    <row r="17" customFormat="false" ht="15" hidden="false" customHeight="true" outlineLevel="0" collapsed="false">
      <c r="A17" s="193"/>
      <c r="B17" s="194"/>
      <c r="C17" s="195"/>
      <c r="D17" s="195"/>
      <c r="E17" s="196"/>
      <c r="F17" s="197"/>
      <c r="G17" s="198"/>
      <c r="I17" s="166"/>
    </row>
    <row r="18" customFormat="false" ht="12.75" hidden="false" customHeight="false" outlineLevel="0" collapsed="false">
      <c r="A18" s="174"/>
      <c r="B18" s="175" t="s">
        <v>96</v>
      </c>
      <c r="C18" s="176" t="s">
        <v>111</v>
      </c>
      <c r="D18" s="177"/>
      <c r="E18" s="178"/>
      <c r="F18" s="179"/>
      <c r="G18" s="180" t="n">
        <f aca="false">SUM(G12:G17)</f>
        <v>0</v>
      </c>
      <c r="I18" s="166"/>
      <c r="AU18" s="181" t="n">
        <f aca="false">SUM(AU10:AU17)</f>
        <v>0</v>
      </c>
      <c r="AV18" s="181" t="n">
        <f aca="false">SUM(AV10:AV17)</f>
        <v>0</v>
      </c>
      <c r="AW18" s="181" t="n">
        <f aca="false">SUM(AW10:AW17)</f>
        <v>0</v>
      </c>
      <c r="AX18" s="181" t="n">
        <f aca="false">SUM(AX10:AX17)</f>
        <v>0</v>
      </c>
      <c r="AY18" s="181" t="n">
        <f aca="false">SUM(AY10:AY17)</f>
        <v>0</v>
      </c>
    </row>
    <row r="19" customFormat="false" ht="12.75" hidden="false" customHeight="false" outlineLevel="0" collapsed="false">
      <c r="A19" s="160" t="s">
        <v>90</v>
      </c>
      <c r="B19" s="161" t="s">
        <v>112</v>
      </c>
      <c r="C19" s="162" t="s">
        <v>113</v>
      </c>
      <c r="D19" s="163"/>
      <c r="E19" s="164"/>
      <c r="F19" s="164"/>
      <c r="G19" s="165"/>
      <c r="I19" s="166"/>
    </row>
    <row r="20" customFormat="false" ht="12.75" hidden="false" customHeight="false" outlineLevel="0" collapsed="false">
      <c r="A20" s="167" t="n">
        <v>5</v>
      </c>
      <c r="B20" s="168" t="s">
        <v>114</v>
      </c>
      <c r="C20" s="169" t="s">
        <v>115</v>
      </c>
      <c r="D20" s="170" t="s">
        <v>102</v>
      </c>
      <c r="E20" s="171" t="n">
        <v>76</v>
      </c>
      <c r="F20" s="171"/>
      <c r="G20" s="173" t="n">
        <f aca="false">E20*F20</f>
        <v>0</v>
      </c>
      <c r="I20" s="166"/>
      <c r="AT20" s="144" t="n">
        <v>1</v>
      </c>
      <c r="AU20" s="144" t="n">
        <f aca="false">IF(AT20=1,G20,0)</f>
        <v>0</v>
      </c>
      <c r="AV20" s="144" t="n">
        <f aca="false">IF(AT20=2,G20,0)</f>
        <v>0</v>
      </c>
      <c r="AW20" s="144" t="n">
        <f aca="false">IF(AT20=3,G20,0)</f>
        <v>0</v>
      </c>
      <c r="AX20" s="144" t="n">
        <f aca="false">IF(AT20=4,G20,0)</f>
        <v>0</v>
      </c>
      <c r="AY20" s="144" t="n">
        <f aca="false">IF(AT20=5,G20,0)</f>
        <v>0</v>
      </c>
      <c r="BU20" s="166" t="n">
        <v>2</v>
      </c>
      <c r="BV20" s="166" t="n">
        <v>1</v>
      </c>
    </row>
    <row r="21" customFormat="false" ht="16.5" hidden="false" customHeight="true" outlineLevel="0" collapsed="false">
      <c r="A21" s="193"/>
      <c r="B21" s="194"/>
      <c r="C21" s="195"/>
      <c r="D21" s="195"/>
      <c r="E21" s="196"/>
      <c r="F21" s="197"/>
      <c r="G21" s="198"/>
      <c r="I21" s="166"/>
    </row>
    <row r="22" customFormat="false" ht="15" hidden="false" customHeight="true" outlineLevel="0" collapsed="false">
      <c r="A22" s="193"/>
      <c r="B22" s="194"/>
      <c r="C22" s="195"/>
      <c r="D22" s="195"/>
      <c r="E22" s="196"/>
      <c r="F22" s="197"/>
      <c r="G22" s="198"/>
      <c r="I22" s="166"/>
    </row>
    <row r="23" customFormat="false" ht="15.75" hidden="false" customHeight="true" outlineLevel="0" collapsed="false">
      <c r="A23" s="193"/>
      <c r="B23" s="194"/>
      <c r="C23" s="195"/>
      <c r="D23" s="195"/>
      <c r="E23" s="196"/>
      <c r="F23" s="197"/>
      <c r="G23" s="198"/>
      <c r="I23" s="166"/>
    </row>
    <row r="24" customFormat="false" ht="12.75" hidden="false" customHeight="false" outlineLevel="0" collapsed="false">
      <c r="A24" s="174"/>
      <c r="B24" s="175" t="s">
        <v>96</v>
      </c>
      <c r="C24" s="176" t="s">
        <v>116</v>
      </c>
      <c r="D24" s="177"/>
      <c r="E24" s="178"/>
      <c r="F24" s="179"/>
      <c r="G24" s="180" t="n">
        <f aca="false">SUM(G20)</f>
        <v>0</v>
      </c>
      <c r="I24" s="166"/>
      <c r="AU24" s="181" t="n">
        <f aca="false">SUM(AU19:AU23)</f>
        <v>0</v>
      </c>
      <c r="AV24" s="181" t="n">
        <f aca="false">SUM(AV19:AV23)</f>
        <v>0</v>
      </c>
      <c r="AW24" s="181" t="n">
        <f aca="false">SUM(AW19:AW23)</f>
        <v>0</v>
      </c>
      <c r="AX24" s="181" t="n">
        <f aca="false">SUM(AX19:AX23)</f>
        <v>0</v>
      </c>
      <c r="AY24" s="181" t="n">
        <f aca="false">SUM(AY19:AY23)</f>
        <v>0</v>
      </c>
    </row>
    <row r="25" customFormat="false" ht="12.75" hidden="false" customHeight="false" outlineLevel="0" collapsed="false">
      <c r="A25" s="160" t="s">
        <v>90</v>
      </c>
      <c r="B25" s="161" t="s">
        <v>117</v>
      </c>
      <c r="C25" s="162" t="s">
        <v>118</v>
      </c>
      <c r="D25" s="163"/>
      <c r="E25" s="164"/>
      <c r="F25" s="164"/>
      <c r="G25" s="165"/>
      <c r="I25" s="166"/>
    </row>
    <row r="26" customFormat="false" ht="12.75" hidden="false" customHeight="false" outlineLevel="0" collapsed="false">
      <c r="A26" s="167" t="n">
        <v>6</v>
      </c>
      <c r="B26" s="168" t="s">
        <v>119</v>
      </c>
      <c r="C26" s="169" t="s">
        <v>120</v>
      </c>
      <c r="D26" s="170" t="s">
        <v>121</v>
      </c>
      <c r="E26" s="171" t="n">
        <v>3</v>
      </c>
      <c r="F26" s="171"/>
      <c r="G26" s="173" t="n">
        <f aca="false">E26*F26</f>
        <v>0</v>
      </c>
      <c r="I26" s="166"/>
      <c r="AT26" s="144" t="n">
        <v>1</v>
      </c>
      <c r="AU26" s="144" t="n">
        <f aca="false">IF(AT26=1,G26,0)</f>
        <v>0</v>
      </c>
      <c r="AV26" s="144" t="n">
        <f aca="false">IF(AT26=2,G26,0)</f>
        <v>0</v>
      </c>
      <c r="AW26" s="144" t="n">
        <f aca="false">IF(AT26=3,G26,0)</f>
        <v>0</v>
      </c>
      <c r="AX26" s="144" t="n">
        <f aca="false">IF(AT26=4,G26,0)</f>
        <v>0</v>
      </c>
      <c r="AY26" s="144" t="n">
        <f aca="false">IF(AT26=5,G26,0)</f>
        <v>0</v>
      </c>
      <c r="BU26" s="166" t="n">
        <v>1</v>
      </c>
      <c r="BV26" s="166" t="n">
        <v>1</v>
      </c>
    </row>
    <row r="27" customFormat="false" ht="12.75" hidden="false" customHeight="false" outlineLevel="0" collapsed="false">
      <c r="A27" s="174"/>
      <c r="B27" s="175" t="s">
        <v>96</v>
      </c>
      <c r="C27" s="176" t="s">
        <v>122</v>
      </c>
      <c r="D27" s="177"/>
      <c r="E27" s="178"/>
      <c r="F27" s="179"/>
      <c r="G27" s="180" t="n">
        <f aca="false">SUM(G26)</f>
        <v>0</v>
      </c>
      <c r="I27" s="166"/>
      <c r="AU27" s="181" t="n">
        <f aca="false">SUM(AU25:AU26)</f>
        <v>0</v>
      </c>
      <c r="AV27" s="181" t="n">
        <f aca="false">SUM(AV25:AV26)</f>
        <v>0</v>
      </c>
      <c r="AW27" s="181" t="n">
        <f aca="false">SUM(AW25:AW26)</f>
        <v>0</v>
      </c>
      <c r="AX27" s="181" t="n">
        <f aca="false">SUM(AX25:AX26)</f>
        <v>0</v>
      </c>
      <c r="AY27" s="181" t="n">
        <f aca="false">SUM(AY25:AY26)</f>
        <v>0</v>
      </c>
    </row>
    <row r="28" customFormat="false" ht="12.75" hidden="false" customHeight="false" outlineLevel="0" collapsed="false">
      <c r="A28" s="160" t="s">
        <v>90</v>
      </c>
      <c r="B28" s="161" t="s">
        <v>123</v>
      </c>
      <c r="C28" s="162" t="s">
        <v>124</v>
      </c>
      <c r="D28" s="163"/>
      <c r="E28" s="164"/>
      <c r="F28" s="164"/>
      <c r="G28" s="165"/>
      <c r="I28" s="166"/>
    </row>
    <row r="29" customFormat="false" ht="22.5" hidden="false" customHeight="false" outlineLevel="0" collapsed="false">
      <c r="A29" s="167" t="n">
        <v>7</v>
      </c>
      <c r="B29" s="168" t="s">
        <v>125</v>
      </c>
      <c r="C29" s="169" t="s">
        <v>126</v>
      </c>
      <c r="D29" s="170" t="s">
        <v>95</v>
      </c>
      <c r="E29" s="171" t="n">
        <v>1</v>
      </c>
      <c r="F29" s="171"/>
      <c r="G29" s="173" t="n">
        <f aca="false">E29*F29</f>
        <v>0</v>
      </c>
      <c r="I29" s="166"/>
      <c r="AT29" s="144" t="n">
        <v>1</v>
      </c>
      <c r="AU29" s="144" t="n">
        <f aca="false">IF(AT29=1,G29,0)</f>
        <v>0</v>
      </c>
      <c r="AV29" s="144" t="n">
        <f aca="false">IF(AT29=2,G29,0)</f>
        <v>0</v>
      </c>
      <c r="AW29" s="144" t="n">
        <f aca="false">IF(AT29=3,G29,0)</f>
        <v>0</v>
      </c>
      <c r="AX29" s="144" t="n">
        <f aca="false">IF(AT29=4,G29,0)</f>
        <v>0</v>
      </c>
      <c r="AY29" s="144" t="n">
        <f aca="false">IF(AT29=5,G29,0)</f>
        <v>0</v>
      </c>
      <c r="BU29" s="166" t="n">
        <v>1</v>
      </c>
      <c r="BV29" s="166" t="n">
        <v>1</v>
      </c>
    </row>
    <row r="30" customFormat="false" ht="22.5" hidden="false" customHeight="false" outlineLevel="0" collapsed="false">
      <c r="A30" s="167" t="n">
        <v>8</v>
      </c>
      <c r="B30" s="168" t="s">
        <v>127</v>
      </c>
      <c r="C30" s="169" t="s">
        <v>128</v>
      </c>
      <c r="D30" s="170" t="s">
        <v>129</v>
      </c>
      <c r="E30" s="171" t="n">
        <v>15</v>
      </c>
      <c r="F30" s="171"/>
      <c r="G30" s="173" t="n">
        <f aca="false">E30*F30</f>
        <v>0</v>
      </c>
      <c r="I30" s="166"/>
      <c r="AT30" s="144" t="n">
        <v>1</v>
      </c>
      <c r="AU30" s="144" t="n">
        <f aca="false">IF(AT30=1,G30,0)</f>
        <v>0</v>
      </c>
      <c r="AV30" s="144" t="n">
        <f aca="false">IF(AT30=2,G30,0)</f>
        <v>0</v>
      </c>
      <c r="AW30" s="144" t="n">
        <f aca="false">IF(AT30=3,G30,0)</f>
        <v>0</v>
      </c>
      <c r="AX30" s="144" t="n">
        <f aca="false">IF(AT30=4,G30,0)</f>
        <v>0</v>
      </c>
      <c r="AY30" s="144" t="n">
        <f aca="false">IF(AT30=5,G30,0)</f>
        <v>0</v>
      </c>
      <c r="BU30" s="166" t="n">
        <v>1</v>
      </c>
      <c r="BV30" s="166" t="n">
        <v>1</v>
      </c>
    </row>
    <row r="31" customFormat="false" ht="22.5" hidden="false" customHeight="false" outlineLevel="0" collapsed="false">
      <c r="A31" s="167" t="n">
        <v>9</v>
      </c>
      <c r="B31" s="168" t="s">
        <v>130</v>
      </c>
      <c r="C31" s="169" t="s">
        <v>131</v>
      </c>
      <c r="D31" s="170" t="s">
        <v>95</v>
      </c>
      <c r="E31" s="171" t="n">
        <v>1</v>
      </c>
      <c r="F31" s="171"/>
      <c r="G31" s="173" t="n">
        <f aca="false">E31*F31</f>
        <v>0</v>
      </c>
      <c r="I31" s="166"/>
      <c r="AT31" s="144" t="n">
        <v>1</v>
      </c>
      <c r="AU31" s="144" t="n">
        <f aca="false">IF(AT31=1,G31,0)</f>
        <v>0</v>
      </c>
      <c r="AV31" s="144" t="n">
        <f aca="false">IF(AT31=2,G31,0)</f>
        <v>0</v>
      </c>
      <c r="AW31" s="144" t="n">
        <f aca="false">IF(AT31=3,G31,0)</f>
        <v>0</v>
      </c>
      <c r="AX31" s="144" t="n">
        <f aca="false">IF(AT31=4,G31,0)</f>
        <v>0</v>
      </c>
      <c r="AY31" s="144" t="n">
        <f aca="false">IF(AT31=5,G31,0)</f>
        <v>0</v>
      </c>
      <c r="BU31" s="166" t="n">
        <v>1</v>
      </c>
      <c r="BV31" s="166" t="n">
        <v>1</v>
      </c>
    </row>
    <row r="32" customFormat="false" ht="12.75" hidden="false" customHeight="false" outlineLevel="0" collapsed="false">
      <c r="A32" s="174"/>
      <c r="B32" s="175" t="s">
        <v>96</v>
      </c>
      <c r="C32" s="176" t="s">
        <v>132</v>
      </c>
      <c r="D32" s="177"/>
      <c r="E32" s="178"/>
      <c r="F32" s="179"/>
      <c r="G32" s="180" t="n">
        <f aca="false">SUM(G29:G31)</f>
        <v>0</v>
      </c>
      <c r="I32" s="166"/>
      <c r="AU32" s="181" t="n">
        <f aca="false">SUM(AU28:AU31)</f>
        <v>0</v>
      </c>
      <c r="AV32" s="181" t="n">
        <f aca="false">SUM(AV28:AV31)</f>
        <v>0</v>
      </c>
      <c r="AW32" s="181" t="n">
        <f aca="false">SUM(AW28:AW31)</f>
        <v>0</v>
      </c>
      <c r="AX32" s="181" t="n">
        <f aca="false">SUM(AX28:AX31)</f>
        <v>0</v>
      </c>
      <c r="AY32" s="181" t="n">
        <f aca="false">SUM(AY28:AY31)</f>
        <v>0</v>
      </c>
    </row>
    <row r="33" customFormat="false" ht="12.75" hidden="false" customHeight="false" outlineLevel="0" collapsed="false">
      <c r="A33" s="160" t="s">
        <v>90</v>
      </c>
      <c r="B33" s="161" t="s">
        <v>133</v>
      </c>
      <c r="C33" s="162" t="s">
        <v>134</v>
      </c>
      <c r="D33" s="163"/>
      <c r="E33" s="164"/>
      <c r="F33" s="164"/>
      <c r="G33" s="165"/>
      <c r="I33" s="166"/>
    </row>
    <row r="34" customFormat="false" ht="12.75" hidden="false" customHeight="false" outlineLevel="0" collapsed="false">
      <c r="A34" s="167" t="n">
        <v>10</v>
      </c>
      <c r="B34" s="168" t="s">
        <v>135</v>
      </c>
      <c r="C34" s="169" t="s">
        <v>136</v>
      </c>
      <c r="D34" s="170" t="s">
        <v>102</v>
      </c>
      <c r="E34" s="171" t="n">
        <v>18.9678</v>
      </c>
      <c r="F34" s="171"/>
      <c r="G34" s="173" t="n">
        <f aca="false">E34*F34</f>
        <v>0</v>
      </c>
      <c r="I34" s="166"/>
      <c r="AT34" s="144" t="n">
        <v>1</v>
      </c>
      <c r="AU34" s="144" t="n">
        <f aca="false">IF(AT34=1,G34,0)</f>
        <v>0</v>
      </c>
      <c r="AV34" s="144" t="n">
        <f aca="false">IF(AT34=2,G34,0)</f>
        <v>0</v>
      </c>
      <c r="AW34" s="144" t="n">
        <f aca="false">IF(AT34=3,G34,0)</f>
        <v>0</v>
      </c>
      <c r="AX34" s="144" t="n">
        <f aca="false">IF(AT34=4,G34,0)</f>
        <v>0</v>
      </c>
      <c r="AY34" s="144" t="n">
        <f aca="false">IF(AT34=5,G34,0)</f>
        <v>0</v>
      </c>
      <c r="BU34" s="166" t="n">
        <v>1</v>
      </c>
      <c r="BV34" s="166" t="n">
        <v>1</v>
      </c>
    </row>
    <row r="35" customFormat="false" ht="12.75" hidden="false" customHeight="true" outlineLevel="0" collapsed="false">
      <c r="A35" s="193"/>
      <c r="B35" s="194"/>
      <c r="C35" s="195" t="s">
        <v>137</v>
      </c>
      <c r="D35" s="195"/>
      <c r="E35" s="196" t="n">
        <v>18.9678</v>
      </c>
      <c r="F35" s="197"/>
      <c r="G35" s="198"/>
      <c r="I35" s="166"/>
    </row>
    <row r="36" customFormat="false" ht="12.75" hidden="false" customHeight="false" outlineLevel="0" collapsed="false">
      <c r="A36" s="174"/>
      <c r="B36" s="175" t="s">
        <v>96</v>
      </c>
      <c r="C36" s="176" t="s">
        <v>138</v>
      </c>
      <c r="D36" s="177"/>
      <c r="E36" s="178"/>
      <c r="F36" s="179"/>
      <c r="G36" s="180" t="n">
        <f aca="false">SUM(G34)</f>
        <v>0</v>
      </c>
      <c r="I36" s="166"/>
      <c r="AU36" s="181" t="n">
        <f aca="false">SUM(AU33:AU35)</f>
        <v>0</v>
      </c>
      <c r="AV36" s="181" t="n">
        <f aca="false">SUM(AV33:AV35)</f>
        <v>0</v>
      </c>
      <c r="AW36" s="181" t="n">
        <f aca="false">SUM(AW33:AW35)</f>
        <v>0</v>
      </c>
      <c r="AX36" s="181" t="n">
        <f aca="false">SUM(AX33:AX35)</f>
        <v>0</v>
      </c>
      <c r="AY36" s="181" t="n">
        <f aca="false">SUM(AY33:AY35)</f>
        <v>0</v>
      </c>
    </row>
    <row r="37" customFormat="false" ht="12.75" hidden="false" customHeight="false" outlineLevel="0" collapsed="false">
      <c r="A37" s="160" t="s">
        <v>90</v>
      </c>
      <c r="B37" s="161" t="s">
        <v>139</v>
      </c>
      <c r="C37" s="162" t="s">
        <v>140</v>
      </c>
      <c r="D37" s="163"/>
      <c r="E37" s="164"/>
      <c r="F37" s="164"/>
      <c r="G37" s="165"/>
      <c r="I37" s="166"/>
    </row>
    <row r="38" customFormat="false" ht="12.75" hidden="false" customHeight="false" outlineLevel="0" collapsed="false">
      <c r="A38" s="167" t="n">
        <v>11</v>
      </c>
      <c r="B38" s="168" t="s">
        <v>141</v>
      </c>
      <c r="C38" s="169" t="s">
        <v>142</v>
      </c>
      <c r="D38" s="170" t="s">
        <v>102</v>
      </c>
      <c r="E38" s="171" t="n">
        <v>12.5</v>
      </c>
      <c r="F38" s="171"/>
      <c r="G38" s="173" t="n">
        <f aca="false">E38*F38</f>
        <v>0</v>
      </c>
      <c r="I38" s="166"/>
      <c r="AT38" s="144" t="n">
        <v>1</v>
      </c>
      <c r="AU38" s="144" t="n">
        <f aca="false">IF(AT38=1,G38,0)</f>
        <v>0</v>
      </c>
      <c r="AV38" s="144" t="n">
        <f aca="false">IF(AT38=2,G38,0)</f>
        <v>0</v>
      </c>
      <c r="AW38" s="144" t="n">
        <f aca="false">IF(AT38=3,G38,0)</f>
        <v>0</v>
      </c>
      <c r="AX38" s="144" t="n">
        <f aca="false">IF(AT38=4,G38,0)</f>
        <v>0</v>
      </c>
      <c r="AY38" s="144" t="n">
        <f aca="false">IF(AT38=5,G38,0)</f>
        <v>0</v>
      </c>
      <c r="BU38" s="166" t="n">
        <v>1</v>
      </c>
      <c r="BV38" s="166" t="n">
        <v>0</v>
      </c>
    </row>
    <row r="39" customFormat="false" ht="12.75" hidden="false" customHeight="true" outlineLevel="0" collapsed="false">
      <c r="A39" s="193"/>
      <c r="B39" s="194"/>
      <c r="C39" s="195"/>
      <c r="D39" s="195"/>
      <c r="E39" s="196"/>
      <c r="F39" s="199"/>
      <c r="G39" s="198"/>
      <c r="I39" s="166"/>
    </row>
    <row r="40" customFormat="false" ht="12.75" hidden="false" customHeight="false" outlineLevel="0" collapsed="false">
      <c r="A40" s="167" t="n">
        <v>12</v>
      </c>
      <c r="B40" s="168" t="s">
        <v>143</v>
      </c>
      <c r="C40" s="169" t="s">
        <v>144</v>
      </c>
      <c r="D40" s="170" t="s">
        <v>105</v>
      </c>
      <c r="E40" s="171" t="n">
        <v>2.9</v>
      </c>
      <c r="F40" s="171"/>
      <c r="G40" s="173" t="n">
        <f aca="false">E40*F40</f>
        <v>0</v>
      </c>
      <c r="I40" s="166"/>
      <c r="AT40" s="144" t="n">
        <v>1</v>
      </c>
      <c r="AU40" s="144" t="n">
        <f aca="false">IF(AT40=1,G40,0)</f>
        <v>0</v>
      </c>
      <c r="AV40" s="144" t="n">
        <f aca="false">IF(AT40=2,G40,0)</f>
        <v>0</v>
      </c>
      <c r="AW40" s="144" t="n">
        <f aca="false">IF(AT40=3,G40,0)</f>
        <v>0</v>
      </c>
      <c r="AX40" s="144" t="n">
        <f aca="false">IF(AT40=4,G40,0)</f>
        <v>0</v>
      </c>
      <c r="AY40" s="144" t="n">
        <f aca="false">IF(AT40=5,G40,0)</f>
        <v>0</v>
      </c>
      <c r="BU40" s="166" t="n">
        <v>1</v>
      </c>
      <c r="BV40" s="166" t="n">
        <v>1</v>
      </c>
    </row>
    <row r="41" customFormat="false" ht="12.75" hidden="false" customHeight="true" outlineLevel="0" collapsed="false">
      <c r="A41" s="193"/>
      <c r="B41" s="194"/>
      <c r="C41" s="195"/>
      <c r="D41" s="195"/>
      <c r="E41" s="196"/>
      <c r="F41" s="197"/>
      <c r="G41" s="198"/>
      <c r="I41" s="166"/>
    </row>
    <row r="42" customFormat="false" ht="12.75" hidden="false" customHeight="true" outlineLevel="0" collapsed="false">
      <c r="A42" s="193"/>
      <c r="B42" s="194"/>
      <c r="C42" s="195"/>
      <c r="D42" s="195"/>
      <c r="E42" s="196"/>
      <c r="F42" s="197"/>
      <c r="G42" s="198"/>
      <c r="I42" s="166"/>
    </row>
    <row r="43" customFormat="false" ht="12.75" hidden="false" customHeight="false" outlineLevel="0" collapsed="false">
      <c r="A43" s="167" t="n">
        <v>13</v>
      </c>
      <c r="B43" s="168" t="s">
        <v>145</v>
      </c>
      <c r="C43" s="169" t="s">
        <v>146</v>
      </c>
      <c r="D43" s="170" t="s">
        <v>102</v>
      </c>
      <c r="E43" s="171" t="n">
        <v>15.5</v>
      </c>
      <c r="F43" s="171"/>
      <c r="G43" s="173" t="n">
        <f aca="false">E43*F43</f>
        <v>0</v>
      </c>
      <c r="I43" s="166"/>
      <c r="AT43" s="144" t="n">
        <v>1</v>
      </c>
      <c r="AU43" s="144" t="n">
        <f aca="false">IF(AT43=1,G43,0)</f>
        <v>0</v>
      </c>
      <c r="AV43" s="144" t="n">
        <f aca="false">IF(AT43=2,G43,0)</f>
        <v>0</v>
      </c>
      <c r="AW43" s="144" t="n">
        <f aca="false">IF(AT43=3,G43,0)</f>
        <v>0</v>
      </c>
      <c r="AX43" s="144" t="n">
        <f aca="false">IF(AT43=4,G43,0)</f>
        <v>0</v>
      </c>
      <c r="AY43" s="144" t="n">
        <f aca="false">IF(AT43=5,G43,0)</f>
        <v>0</v>
      </c>
      <c r="BU43" s="166" t="n">
        <v>1</v>
      </c>
      <c r="BV43" s="166" t="n">
        <v>1</v>
      </c>
    </row>
    <row r="44" customFormat="false" ht="12.75" hidden="false" customHeight="true" outlineLevel="0" collapsed="false">
      <c r="A44" s="193"/>
      <c r="B44" s="194"/>
      <c r="C44" s="195"/>
      <c r="D44" s="195"/>
      <c r="E44" s="196"/>
      <c r="F44" s="197"/>
      <c r="G44" s="198"/>
      <c r="I44" s="166"/>
    </row>
    <row r="45" customFormat="false" ht="12.75" hidden="false" customHeight="false" outlineLevel="0" collapsed="false">
      <c r="A45" s="167" t="n">
        <v>14</v>
      </c>
      <c r="B45" s="168" t="s">
        <v>147</v>
      </c>
      <c r="C45" s="169" t="s">
        <v>148</v>
      </c>
      <c r="D45" s="170" t="s">
        <v>102</v>
      </c>
      <c r="E45" s="171" t="n">
        <v>5.88</v>
      </c>
      <c r="F45" s="171"/>
      <c r="G45" s="173" t="n">
        <f aca="false">E45*F45</f>
        <v>0</v>
      </c>
      <c r="I45" s="166"/>
      <c r="AT45" s="144" t="n">
        <v>1</v>
      </c>
      <c r="AU45" s="144" t="n">
        <f aca="false">IF(AT45=1,G45,0)</f>
        <v>0</v>
      </c>
      <c r="AV45" s="144" t="n">
        <f aca="false">IF(AT45=2,G45,0)</f>
        <v>0</v>
      </c>
      <c r="AW45" s="144" t="n">
        <f aca="false">IF(AT45=3,G45,0)</f>
        <v>0</v>
      </c>
      <c r="AX45" s="144" t="n">
        <f aca="false">IF(AT45=4,G45,0)</f>
        <v>0</v>
      </c>
      <c r="AY45" s="144" t="n">
        <f aca="false">IF(AT45=5,G45,0)</f>
        <v>0</v>
      </c>
      <c r="BU45" s="166" t="n">
        <v>1</v>
      </c>
      <c r="BV45" s="166" t="n">
        <v>1</v>
      </c>
    </row>
    <row r="46" customFormat="false" ht="12.75" hidden="false" customHeight="true" outlineLevel="0" collapsed="false">
      <c r="A46" s="193"/>
      <c r="B46" s="194"/>
      <c r="C46" s="195"/>
      <c r="D46" s="195"/>
      <c r="E46" s="196"/>
      <c r="F46" s="197"/>
      <c r="G46" s="198"/>
      <c r="I46" s="166"/>
    </row>
    <row r="47" customFormat="false" ht="12.75" hidden="false" customHeight="false" outlineLevel="0" collapsed="false">
      <c r="A47" s="167" t="n">
        <v>15</v>
      </c>
      <c r="B47" s="168" t="s">
        <v>149</v>
      </c>
      <c r="C47" s="169" t="s">
        <v>150</v>
      </c>
      <c r="D47" s="170" t="s">
        <v>121</v>
      </c>
      <c r="E47" s="171" t="n">
        <v>5</v>
      </c>
      <c r="F47" s="171"/>
      <c r="G47" s="173" t="n">
        <f aca="false">E47*F47</f>
        <v>0</v>
      </c>
      <c r="I47" s="166"/>
      <c r="AT47" s="144" t="n">
        <v>1</v>
      </c>
      <c r="AU47" s="144" t="n">
        <f aca="false">IF(AT47=1,G47,0)</f>
        <v>0</v>
      </c>
      <c r="AV47" s="144" t="n">
        <f aca="false">IF(AT47=2,G47,0)</f>
        <v>0</v>
      </c>
      <c r="AW47" s="144" t="n">
        <f aca="false">IF(AT47=3,G47,0)</f>
        <v>0</v>
      </c>
      <c r="AX47" s="144" t="n">
        <f aca="false">IF(AT47=4,G47,0)</f>
        <v>0</v>
      </c>
      <c r="AY47" s="144" t="n">
        <f aca="false">IF(AT47=5,G47,0)</f>
        <v>0</v>
      </c>
      <c r="BU47" s="166" t="n">
        <v>1</v>
      </c>
      <c r="BV47" s="166" t="n">
        <v>1</v>
      </c>
    </row>
    <row r="48" customFormat="false" ht="12.75" hidden="false" customHeight="true" outlineLevel="0" collapsed="false">
      <c r="A48" s="193"/>
      <c r="B48" s="194"/>
      <c r="C48" s="195"/>
      <c r="D48" s="195"/>
      <c r="E48" s="196"/>
      <c r="F48" s="197"/>
      <c r="G48" s="198"/>
      <c r="I48" s="166"/>
    </row>
    <row r="49" customFormat="false" ht="12.75" hidden="false" customHeight="false" outlineLevel="0" collapsed="false">
      <c r="A49" s="167" t="n">
        <v>16</v>
      </c>
      <c r="B49" s="168" t="s">
        <v>151</v>
      </c>
      <c r="C49" s="169" t="s">
        <v>152</v>
      </c>
      <c r="D49" s="170" t="s">
        <v>102</v>
      </c>
      <c r="E49" s="171" t="n">
        <v>4.5</v>
      </c>
      <c r="F49" s="171"/>
      <c r="G49" s="173" t="n">
        <f aca="false">E49*F49</f>
        <v>0</v>
      </c>
      <c r="I49" s="166"/>
      <c r="AT49" s="144" t="n">
        <v>1</v>
      </c>
      <c r="AU49" s="144" t="n">
        <f aca="false">IF(AT49=1,G49,0)</f>
        <v>0</v>
      </c>
      <c r="AV49" s="144" t="n">
        <f aca="false">IF(AT49=2,G49,0)</f>
        <v>0</v>
      </c>
      <c r="AW49" s="144" t="n">
        <f aca="false">IF(AT49=3,G49,0)</f>
        <v>0</v>
      </c>
      <c r="AX49" s="144" t="n">
        <f aca="false">IF(AT49=4,G49,0)</f>
        <v>0</v>
      </c>
      <c r="AY49" s="144" t="n">
        <f aca="false">IF(AT49=5,G49,0)</f>
        <v>0</v>
      </c>
      <c r="BU49" s="166" t="n">
        <v>1</v>
      </c>
      <c r="BV49" s="166" t="n">
        <v>1</v>
      </c>
    </row>
    <row r="50" customFormat="false" ht="12.75" hidden="false" customHeight="true" outlineLevel="0" collapsed="false">
      <c r="A50" s="193"/>
      <c r="B50" s="194"/>
      <c r="C50" s="195"/>
      <c r="D50" s="195"/>
      <c r="E50" s="196"/>
      <c r="F50" s="197"/>
      <c r="G50" s="198"/>
      <c r="I50" s="166"/>
    </row>
    <row r="51" customFormat="false" ht="12.75" hidden="false" customHeight="true" outlineLevel="0" collapsed="false">
      <c r="A51" s="193"/>
      <c r="B51" s="194"/>
      <c r="C51" s="195"/>
      <c r="D51" s="195"/>
      <c r="E51" s="196"/>
      <c r="F51" s="197"/>
      <c r="G51" s="198"/>
      <c r="I51" s="166"/>
    </row>
    <row r="52" customFormat="false" ht="12.75" hidden="false" customHeight="false" outlineLevel="0" collapsed="false">
      <c r="A52" s="167" t="n">
        <v>17</v>
      </c>
      <c r="B52" s="168" t="s">
        <v>153</v>
      </c>
      <c r="C52" s="169" t="s">
        <v>154</v>
      </c>
      <c r="D52" s="170" t="s">
        <v>102</v>
      </c>
      <c r="E52" s="171" t="n">
        <v>6.5</v>
      </c>
      <c r="F52" s="171"/>
      <c r="G52" s="173" t="n">
        <f aca="false">E52*F52</f>
        <v>0</v>
      </c>
      <c r="I52" s="166"/>
      <c r="AT52" s="144" t="n">
        <v>1</v>
      </c>
      <c r="AU52" s="144" t="n">
        <f aca="false">IF(AT52=1,G52,0)</f>
        <v>0</v>
      </c>
      <c r="AV52" s="144" t="n">
        <f aca="false">IF(AT52=2,G52,0)</f>
        <v>0</v>
      </c>
      <c r="AW52" s="144" t="n">
        <f aca="false">IF(AT52=3,G52,0)</f>
        <v>0</v>
      </c>
      <c r="AX52" s="144" t="n">
        <f aca="false">IF(AT52=4,G52,0)</f>
        <v>0</v>
      </c>
      <c r="AY52" s="144" t="n">
        <f aca="false">IF(AT52=5,G52,0)</f>
        <v>0</v>
      </c>
      <c r="BU52" s="166" t="n">
        <v>1</v>
      </c>
      <c r="BV52" s="166" t="n">
        <v>1</v>
      </c>
    </row>
    <row r="53" customFormat="false" ht="17.25" hidden="false" customHeight="true" outlineLevel="0" collapsed="false">
      <c r="A53" s="193"/>
      <c r="B53" s="194"/>
      <c r="C53" s="195"/>
      <c r="D53" s="195"/>
      <c r="E53" s="196"/>
      <c r="F53" s="197"/>
      <c r="G53" s="198"/>
      <c r="I53" s="166"/>
    </row>
    <row r="54" customFormat="false" ht="12.75" hidden="false" customHeight="false" outlineLevel="0" collapsed="false">
      <c r="A54" s="193"/>
      <c r="B54" s="194"/>
      <c r="C54" s="195"/>
      <c r="D54" s="195"/>
      <c r="E54" s="196"/>
      <c r="F54" s="197"/>
      <c r="G54" s="198"/>
      <c r="I54" s="166"/>
    </row>
    <row r="55" customFormat="false" ht="12.75" hidden="false" customHeight="false" outlineLevel="0" collapsed="false">
      <c r="A55" s="174"/>
      <c r="B55" s="175" t="s">
        <v>96</v>
      </c>
      <c r="C55" s="176" t="s">
        <v>155</v>
      </c>
      <c r="D55" s="177"/>
      <c r="E55" s="178"/>
      <c r="F55" s="179"/>
      <c r="G55" s="180" t="n">
        <f aca="false">SUM(G38:G54)</f>
        <v>0</v>
      </c>
      <c r="I55" s="166"/>
      <c r="AU55" s="181" t="n">
        <f aca="false">SUM(AU37:AU54)</f>
        <v>0</v>
      </c>
      <c r="AV55" s="181" t="n">
        <f aca="false">SUM(AV37:AV54)</f>
        <v>0</v>
      </c>
      <c r="AW55" s="181" t="n">
        <f aca="false">SUM(AW37:AW54)</f>
        <v>0</v>
      </c>
      <c r="AX55" s="181" t="n">
        <f aca="false">SUM(AX37:AX54)</f>
        <v>0</v>
      </c>
      <c r="AY55" s="181" t="n">
        <f aca="false">SUM(AY37:AY54)</f>
        <v>0</v>
      </c>
    </row>
    <row r="56" customFormat="false" ht="12.75" hidden="false" customHeight="false" outlineLevel="0" collapsed="false">
      <c r="A56" s="160" t="s">
        <v>90</v>
      </c>
      <c r="B56" s="161" t="s">
        <v>156</v>
      </c>
      <c r="C56" s="162" t="s">
        <v>157</v>
      </c>
      <c r="D56" s="163"/>
      <c r="E56" s="164"/>
      <c r="F56" s="164"/>
      <c r="G56" s="165"/>
      <c r="I56" s="166"/>
    </row>
    <row r="57" customFormat="false" ht="12.75" hidden="false" customHeight="false" outlineLevel="0" collapsed="false">
      <c r="A57" s="167" t="n">
        <v>18</v>
      </c>
      <c r="B57" s="168" t="s">
        <v>158</v>
      </c>
      <c r="C57" s="169" t="s">
        <v>159</v>
      </c>
      <c r="D57" s="170" t="s">
        <v>160</v>
      </c>
      <c r="E57" s="171" t="n">
        <v>15.5</v>
      </c>
      <c r="F57" s="171"/>
      <c r="G57" s="173" t="n">
        <f aca="false">E57*F57</f>
        <v>0</v>
      </c>
      <c r="I57" s="166"/>
      <c r="AT57" s="144" t="n">
        <v>1</v>
      </c>
      <c r="AU57" s="144" t="n">
        <f aca="false">IF(AT57=1,G57,0)</f>
        <v>0</v>
      </c>
      <c r="AV57" s="144" t="n">
        <f aca="false">IF(AT57=2,G57,0)</f>
        <v>0</v>
      </c>
      <c r="AW57" s="144" t="n">
        <f aca="false">IF(AT57=3,G57,0)</f>
        <v>0</v>
      </c>
      <c r="AX57" s="144" t="n">
        <f aca="false">IF(AT57=4,G57,0)</f>
        <v>0</v>
      </c>
      <c r="AY57" s="144" t="n">
        <f aca="false">IF(AT57=5,G57,0)</f>
        <v>0</v>
      </c>
      <c r="BU57" s="166" t="n">
        <v>1</v>
      </c>
      <c r="BV57" s="166" t="n">
        <v>1</v>
      </c>
    </row>
    <row r="58" customFormat="false" ht="12.75" hidden="false" customHeight="false" outlineLevel="0" collapsed="false">
      <c r="A58" s="193"/>
      <c r="B58" s="194"/>
      <c r="C58" s="195"/>
      <c r="D58" s="195"/>
      <c r="E58" s="196"/>
      <c r="F58" s="197"/>
      <c r="G58" s="198"/>
      <c r="I58" s="166"/>
    </row>
    <row r="59" customFormat="false" ht="12.75" hidden="false" customHeight="false" outlineLevel="0" collapsed="false">
      <c r="A59" s="167" t="n">
        <v>19</v>
      </c>
      <c r="B59" s="168" t="s">
        <v>161</v>
      </c>
      <c r="C59" s="169" t="s">
        <v>162</v>
      </c>
      <c r="D59" s="170" t="s">
        <v>102</v>
      </c>
      <c r="E59" s="171" t="n">
        <v>45.5</v>
      </c>
      <c r="F59" s="171"/>
      <c r="G59" s="173" t="n">
        <f aca="false">E59*F59</f>
        <v>0</v>
      </c>
      <c r="I59" s="166"/>
      <c r="AT59" s="144" t="n">
        <v>1</v>
      </c>
      <c r="AU59" s="144" t="n">
        <f aca="false">IF(AT59=1,G59,0)</f>
        <v>0</v>
      </c>
      <c r="AV59" s="144" t="n">
        <f aca="false">IF(AT59=2,G59,0)</f>
        <v>0</v>
      </c>
      <c r="AW59" s="144" t="n">
        <f aca="false">IF(AT59=3,G59,0)</f>
        <v>0</v>
      </c>
      <c r="AX59" s="144" t="n">
        <f aca="false">IF(AT59=4,G59,0)</f>
        <v>0</v>
      </c>
      <c r="AY59" s="144" t="n">
        <f aca="false">IF(AT59=5,G59,0)</f>
        <v>0</v>
      </c>
      <c r="BU59" s="166" t="n">
        <v>1</v>
      </c>
      <c r="BV59" s="166" t="n">
        <v>1</v>
      </c>
    </row>
    <row r="60" customFormat="false" ht="15.75" hidden="false" customHeight="true" outlineLevel="0" collapsed="false">
      <c r="A60" s="193"/>
      <c r="B60" s="194"/>
      <c r="C60" s="195"/>
      <c r="D60" s="195"/>
      <c r="E60" s="196"/>
      <c r="F60" s="197"/>
      <c r="G60" s="198"/>
      <c r="I60" s="166"/>
    </row>
    <row r="61" customFormat="false" ht="12.75" hidden="false" customHeight="false" outlineLevel="0" collapsed="false">
      <c r="A61" s="174"/>
      <c r="B61" s="175" t="s">
        <v>96</v>
      </c>
      <c r="C61" s="176" t="s">
        <v>163</v>
      </c>
      <c r="D61" s="177"/>
      <c r="E61" s="178"/>
      <c r="F61" s="179"/>
      <c r="G61" s="180" t="n">
        <f aca="false">SUM(G57:G60)</f>
        <v>0</v>
      </c>
      <c r="I61" s="166"/>
      <c r="AU61" s="181" t="n">
        <f aca="false">SUM(AU56:AU60)</f>
        <v>0</v>
      </c>
      <c r="AV61" s="181" t="n">
        <f aca="false">SUM(AV56:AV60)</f>
        <v>0</v>
      </c>
      <c r="AW61" s="181" t="n">
        <f aca="false">SUM(AW56:AW60)</f>
        <v>0</v>
      </c>
      <c r="AX61" s="181" t="n">
        <f aca="false">SUM(AX56:AX60)</f>
        <v>0</v>
      </c>
      <c r="AY61" s="181" t="n">
        <f aca="false">SUM(AY56:AY60)</f>
        <v>0</v>
      </c>
    </row>
    <row r="62" customFormat="false" ht="12.75" hidden="false" customHeight="false" outlineLevel="0" collapsed="false">
      <c r="A62" s="160" t="s">
        <v>90</v>
      </c>
      <c r="B62" s="161" t="s">
        <v>164</v>
      </c>
      <c r="C62" s="162" t="s">
        <v>165</v>
      </c>
      <c r="D62" s="163"/>
      <c r="E62" s="164"/>
      <c r="F62" s="164"/>
      <c r="G62" s="165"/>
      <c r="I62" s="166"/>
    </row>
    <row r="63" customFormat="false" ht="12.75" hidden="false" customHeight="false" outlineLevel="0" collapsed="false">
      <c r="A63" s="167" t="n">
        <v>20</v>
      </c>
      <c r="B63" s="168" t="s">
        <v>166</v>
      </c>
      <c r="C63" s="169" t="s">
        <v>167</v>
      </c>
      <c r="D63" s="170" t="s">
        <v>160</v>
      </c>
      <c r="E63" s="171" t="n">
        <v>58</v>
      </c>
      <c r="F63" s="171"/>
      <c r="G63" s="173" t="n">
        <f aca="false">E63*F63</f>
        <v>0</v>
      </c>
      <c r="I63" s="166"/>
      <c r="AT63" s="144" t="n">
        <v>2</v>
      </c>
      <c r="AU63" s="144" t="n">
        <f aca="false">IF(AT63=1,G63,0)</f>
        <v>0</v>
      </c>
      <c r="AV63" s="144" t="n">
        <f aca="false">IF(AT63=2,G63,0)</f>
        <v>0</v>
      </c>
      <c r="AW63" s="144" t="n">
        <f aca="false">IF(AT63=3,G63,0)</f>
        <v>0</v>
      </c>
      <c r="AX63" s="144" t="n">
        <f aca="false">IF(AT63=4,G63,0)</f>
        <v>0</v>
      </c>
      <c r="AY63" s="144" t="n">
        <f aca="false">IF(AT63=5,G63,0)</f>
        <v>0</v>
      </c>
      <c r="BU63" s="166" t="n">
        <v>3</v>
      </c>
      <c r="BV63" s="166" t="n">
        <v>0</v>
      </c>
    </row>
    <row r="64" customFormat="false" ht="12.75" hidden="false" customHeight="false" outlineLevel="0" collapsed="false">
      <c r="A64" s="174"/>
      <c r="B64" s="175" t="s">
        <v>96</v>
      </c>
      <c r="C64" s="176" t="s">
        <v>168</v>
      </c>
      <c r="D64" s="177"/>
      <c r="E64" s="178"/>
      <c r="F64" s="179"/>
      <c r="G64" s="180" t="n">
        <f aca="false">SUM(G63)</f>
        <v>0</v>
      </c>
      <c r="I64" s="166"/>
      <c r="AU64" s="181" t="n">
        <f aca="false">SUM(AU62:AU63)</f>
        <v>0</v>
      </c>
      <c r="AV64" s="181" t="n">
        <f aca="false">SUM(AV62:AV63)</f>
        <v>0</v>
      </c>
      <c r="AW64" s="181" t="n">
        <f aca="false">SUM(AW62:AW63)</f>
        <v>0</v>
      </c>
      <c r="AX64" s="181" t="n">
        <f aca="false">SUM(AX62:AX63)</f>
        <v>0</v>
      </c>
      <c r="AY64" s="181" t="n">
        <f aca="false">SUM(AY62:AY63)</f>
        <v>0</v>
      </c>
    </row>
    <row r="65" customFormat="false" ht="12.75" hidden="false" customHeight="false" outlineLevel="0" collapsed="false">
      <c r="A65" s="160" t="s">
        <v>90</v>
      </c>
      <c r="B65" s="161" t="s">
        <v>169</v>
      </c>
      <c r="C65" s="162" t="s">
        <v>170</v>
      </c>
      <c r="D65" s="163"/>
      <c r="E65" s="164"/>
      <c r="F65" s="164"/>
      <c r="G65" s="165"/>
      <c r="I65" s="166"/>
    </row>
    <row r="66" customFormat="false" ht="12.75" hidden="false" customHeight="false" outlineLevel="0" collapsed="false">
      <c r="A66" s="167" t="n">
        <v>21</v>
      </c>
      <c r="B66" s="168" t="s">
        <v>171</v>
      </c>
      <c r="C66" s="169" t="s">
        <v>172</v>
      </c>
      <c r="D66" s="170" t="s">
        <v>95</v>
      </c>
      <c r="E66" s="171" t="n">
        <v>3</v>
      </c>
      <c r="F66" s="171"/>
      <c r="G66" s="173" t="n">
        <f aca="false">E66*F66</f>
        <v>0</v>
      </c>
      <c r="I66" s="166"/>
      <c r="AT66" s="144" t="n">
        <v>2</v>
      </c>
      <c r="AU66" s="144" t="n">
        <f aca="false">IF(AT66=1,G66,0)</f>
        <v>0</v>
      </c>
      <c r="AV66" s="144" t="n">
        <f aca="false">IF(AT66=2,G66,0)</f>
        <v>0</v>
      </c>
      <c r="AW66" s="144" t="n">
        <f aca="false">IF(AT66=3,G66,0)</f>
        <v>0</v>
      </c>
      <c r="AX66" s="144" t="n">
        <f aca="false">IF(AT66=4,G66,0)</f>
        <v>0</v>
      </c>
      <c r="AY66" s="144" t="n">
        <f aca="false">IF(AT66=5,G66,0)</f>
        <v>0</v>
      </c>
      <c r="BU66" s="166" t="n">
        <v>1</v>
      </c>
      <c r="BV66" s="166" t="n">
        <v>7</v>
      </c>
    </row>
    <row r="67" customFormat="false" ht="12.75" hidden="false" customHeight="false" outlineLevel="0" collapsed="false">
      <c r="A67" s="193"/>
      <c r="B67" s="194"/>
      <c r="C67" s="195"/>
      <c r="D67" s="195"/>
      <c r="E67" s="196"/>
      <c r="F67" s="197"/>
      <c r="G67" s="198"/>
      <c r="I67" s="166"/>
    </row>
    <row r="68" customFormat="false" ht="12.75" hidden="false" customHeight="false" outlineLevel="0" collapsed="false">
      <c r="A68" s="167" t="n">
        <v>22</v>
      </c>
      <c r="B68" s="168" t="s">
        <v>173</v>
      </c>
      <c r="C68" s="169" t="s">
        <v>174</v>
      </c>
      <c r="D68" s="170" t="s">
        <v>95</v>
      </c>
      <c r="E68" s="171" t="n">
        <v>2</v>
      </c>
      <c r="F68" s="171"/>
      <c r="G68" s="173" t="n">
        <f aca="false">E68*F68</f>
        <v>0</v>
      </c>
      <c r="I68" s="166"/>
      <c r="AT68" s="144" t="n">
        <v>2</v>
      </c>
      <c r="AU68" s="144" t="n">
        <f aca="false">IF(AT68=1,G68,0)</f>
        <v>0</v>
      </c>
      <c r="AV68" s="144" t="n">
        <f aca="false">IF(AT68=2,G68,0)</f>
        <v>0</v>
      </c>
      <c r="AW68" s="144" t="n">
        <f aca="false">IF(AT68=3,G68,0)</f>
        <v>0</v>
      </c>
      <c r="AX68" s="144" t="n">
        <f aca="false">IF(AT68=4,G68,0)</f>
        <v>0</v>
      </c>
      <c r="AY68" s="144" t="n">
        <f aca="false">IF(AT68=5,G68,0)</f>
        <v>0</v>
      </c>
      <c r="BU68" s="166" t="n">
        <v>1</v>
      </c>
      <c r="BV68" s="166" t="n">
        <v>7</v>
      </c>
    </row>
    <row r="69" customFormat="false" ht="12.75" hidden="false" customHeight="false" outlineLevel="0" collapsed="false">
      <c r="A69" s="193"/>
      <c r="B69" s="194"/>
      <c r="C69" s="195"/>
      <c r="D69" s="195"/>
      <c r="E69" s="196"/>
      <c r="F69" s="197"/>
      <c r="G69" s="198"/>
      <c r="I69" s="166"/>
    </row>
    <row r="70" customFormat="false" ht="12.75" hidden="false" customHeight="false" outlineLevel="0" collapsed="false">
      <c r="A70" s="167" t="n">
        <v>23</v>
      </c>
      <c r="B70" s="168" t="s">
        <v>175</v>
      </c>
      <c r="C70" s="169" t="s">
        <v>176</v>
      </c>
      <c r="D70" s="170" t="s">
        <v>95</v>
      </c>
      <c r="E70" s="171" t="n">
        <v>2</v>
      </c>
      <c r="F70" s="171"/>
      <c r="G70" s="173" t="n">
        <f aca="false">E70*F70</f>
        <v>0</v>
      </c>
      <c r="I70" s="166"/>
      <c r="AT70" s="144" t="n">
        <v>2</v>
      </c>
      <c r="AU70" s="144" t="n">
        <f aca="false">IF(AT70=1,G70,0)</f>
        <v>0</v>
      </c>
      <c r="AV70" s="144" t="n">
        <f aca="false">IF(AT70=2,G70,0)</f>
        <v>0</v>
      </c>
      <c r="AW70" s="144" t="n">
        <f aca="false">IF(AT70=3,G70,0)</f>
        <v>0</v>
      </c>
      <c r="AX70" s="144" t="n">
        <f aca="false">IF(AT70=4,G70,0)</f>
        <v>0</v>
      </c>
      <c r="AY70" s="144" t="n">
        <f aca="false">IF(AT70=5,G70,0)</f>
        <v>0</v>
      </c>
      <c r="BU70" s="166" t="n">
        <v>1</v>
      </c>
      <c r="BV70" s="166" t="n">
        <v>7</v>
      </c>
    </row>
    <row r="71" customFormat="false" ht="12.75" hidden="false" customHeight="false" outlineLevel="0" collapsed="false">
      <c r="A71" s="193"/>
      <c r="B71" s="194"/>
      <c r="C71" s="195"/>
      <c r="D71" s="195"/>
      <c r="E71" s="196"/>
      <c r="F71" s="197"/>
      <c r="G71" s="198"/>
      <c r="I71" s="166"/>
    </row>
    <row r="72" customFormat="false" ht="12.75" hidden="false" customHeight="false" outlineLevel="0" collapsed="false">
      <c r="A72" s="167" t="n">
        <v>24</v>
      </c>
      <c r="B72" s="168" t="s">
        <v>177</v>
      </c>
      <c r="C72" s="169" t="s">
        <v>178</v>
      </c>
      <c r="D72" s="170" t="s">
        <v>95</v>
      </c>
      <c r="E72" s="171" t="n">
        <v>1</v>
      </c>
      <c r="F72" s="171"/>
      <c r="G72" s="173" t="n">
        <f aca="false">E72*F72</f>
        <v>0</v>
      </c>
      <c r="I72" s="166"/>
      <c r="AT72" s="144" t="n">
        <v>2</v>
      </c>
      <c r="AU72" s="144" t="n">
        <f aca="false">IF(AT72=1,G72,0)</f>
        <v>0</v>
      </c>
      <c r="AV72" s="144" t="n">
        <f aca="false">IF(AT72=2,G72,0)</f>
        <v>0</v>
      </c>
      <c r="AW72" s="144" t="n">
        <f aca="false">IF(AT72=3,G72,0)</f>
        <v>0</v>
      </c>
      <c r="AX72" s="144" t="n">
        <f aca="false">IF(AT72=4,G72,0)</f>
        <v>0</v>
      </c>
      <c r="AY72" s="144" t="n">
        <f aca="false">IF(AT72=5,G72,0)</f>
        <v>0</v>
      </c>
      <c r="BU72" s="166" t="n">
        <v>1</v>
      </c>
      <c r="BV72" s="166" t="n">
        <v>7</v>
      </c>
    </row>
    <row r="73" customFormat="false" ht="12.75" hidden="false" customHeight="false" outlineLevel="0" collapsed="false">
      <c r="A73" s="193"/>
      <c r="B73" s="194"/>
      <c r="C73" s="195"/>
      <c r="D73" s="195"/>
      <c r="E73" s="196"/>
      <c r="F73" s="197"/>
      <c r="G73" s="198"/>
      <c r="I73" s="166"/>
    </row>
    <row r="74" customFormat="false" ht="12.75" hidden="false" customHeight="false" outlineLevel="0" collapsed="false">
      <c r="A74" s="167" t="n">
        <v>25</v>
      </c>
      <c r="B74" s="168" t="s">
        <v>179</v>
      </c>
      <c r="C74" s="169" t="s">
        <v>180</v>
      </c>
      <c r="D74" s="170" t="s">
        <v>95</v>
      </c>
      <c r="E74" s="171" t="n">
        <v>3</v>
      </c>
      <c r="F74" s="171"/>
      <c r="G74" s="173" t="n">
        <f aca="false">E74*F74</f>
        <v>0</v>
      </c>
      <c r="I74" s="166"/>
      <c r="AT74" s="144" t="n">
        <v>2</v>
      </c>
      <c r="AU74" s="144" t="n">
        <f aca="false">IF(AT74=1,G74,0)</f>
        <v>0</v>
      </c>
      <c r="AV74" s="144" t="n">
        <f aca="false">IF(AT74=2,G74,0)</f>
        <v>0</v>
      </c>
      <c r="AW74" s="144" t="n">
        <f aca="false">IF(AT74=3,G74,0)</f>
        <v>0</v>
      </c>
      <c r="AX74" s="144" t="n">
        <f aca="false">IF(AT74=4,G74,0)</f>
        <v>0</v>
      </c>
      <c r="AY74" s="144" t="n">
        <f aca="false">IF(AT74=5,G74,0)</f>
        <v>0</v>
      </c>
      <c r="BU74" s="166" t="n">
        <v>1</v>
      </c>
      <c r="BV74" s="166" t="n">
        <v>7</v>
      </c>
    </row>
    <row r="75" customFormat="false" ht="12.75" hidden="false" customHeight="false" outlineLevel="0" collapsed="false">
      <c r="A75" s="193"/>
      <c r="B75" s="194"/>
      <c r="C75" s="195"/>
      <c r="D75" s="195"/>
      <c r="E75" s="196"/>
      <c r="F75" s="197"/>
      <c r="G75" s="198"/>
      <c r="I75" s="166"/>
    </row>
    <row r="76" customFormat="false" ht="12.75" hidden="false" customHeight="false" outlineLevel="0" collapsed="false">
      <c r="A76" s="174"/>
      <c r="B76" s="175" t="s">
        <v>96</v>
      </c>
      <c r="C76" s="176" t="s">
        <v>181</v>
      </c>
      <c r="D76" s="177"/>
      <c r="E76" s="178"/>
      <c r="F76" s="179"/>
      <c r="G76" s="180" t="n">
        <f aca="false">SUM(G66:G75)</f>
        <v>0</v>
      </c>
      <c r="I76" s="166"/>
      <c r="AU76" s="181" t="n">
        <f aca="false">SUM(AU65:AU75)</f>
        <v>0</v>
      </c>
      <c r="AV76" s="181" t="n">
        <f aca="false">SUM(AV65:AV75)</f>
        <v>0</v>
      </c>
      <c r="AW76" s="181" t="n">
        <f aca="false">SUM(AW65:AW75)</f>
        <v>0</v>
      </c>
      <c r="AX76" s="181" t="n">
        <f aca="false">SUM(AX65:AX75)</f>
        <v>0</v>
      </c>
      <c r="AY76" s="181" t="n">
        <f aca="false">SUM(AY65:AY75)</f>
        <v>0</v>
      </c>
    </row>
    <row r="77" customFormat="false" ht="12.75" hidden="false" customHeight="false" outlineLevel="0" collapsed="false">
      <c r="A77" s="160" t="s">
        <v>90</v>
      </c>
      <c r="B77" s="161" t="s">
        <v>182</v>
      </c>
      <c r="C77" s="162" t="s">
        <v>183</v>
      </c>
      <c r="D77" s="163"/>
      <c r="E77" s="164"/>
      <c r="F77" s="164"/>
      <c r="G77" s="165"/>
      <c r="I77" s="166"/>
    </row>
    <row r="78" customFormat="false" ht="12.75" hidden="false" customHeight="false" outlineLevel="0" collapsed="false">
      <c r="A78" s="167" t="n">
        <v>26</v>
      </c>
      <c r="B78" s="168" t="s">
        <v>184</v>
      </c>
      <c r="C78" s="169" t="s">
        <v>185</v>
      </c>
      <c r="D78" s="170" t="s">
        <v>160</v>
      </c>
      <c r="E78" s="171" t="n">
        <v>58</v>
      </c>
      <c r="F78" s="171"/>
      <c r="G78" s="173" t="n">
        <f aca="false">E78*F78</f>
        <v>0</v>
      </c>
      <c r="I78" s="166"/>
      <c r="AT78" s="144" t="n">
        <v>2</v>
      </c>
      <c r="AU78" s="144" t="n">
        <f aca="false">IF(AT78=1,G78,0)</f>
        <v>0</v>
      </c>
      <c r="AV78" s="144" t="n">
        <f aca="false">IF(AT78=2,G78,0)</f>
        <v>0</v>
      </c>
      <c r="AW78" s="144" t="n">
        <f aca="false">IF(AT78=3,G78,0)</f>
        <v>0</v>
      </c>
      <c r="AX78" s="144" t="n">
        <f aca="false">IF(AT78=4,G78,0)</f>
        <v>0</v>
      </c>
      <c r="AY78" s="144" t="n">
        <f aca="false">IF(AT78=5,G78,0)</f>
        <v>0</v>
      </c>
      <c r="BU78" s="166" t="n">
        <v>1</v>
      </c>
      <c r="BV78" s="166" t="n">
        <v>0</v>
      </c>
    </row>
    <row r="79" customFormat="false" ht="12.75" hidden="false" customHeight="false" outlineLevel="0" collapsed="false">
      <c r="A79" s="167" t="n">
        <v>27</v>
      </c>
      <c r="B79" s="168" t="s">
        <v>186</v>
      </c>
      <c r="C79" s="169" t="s">
        <v>187</v>
      </c>
      <c r="D79" s="170" t="s">
        <v>160</v>
      </c>
      <c r="E79" s="171" t="n">
        <v>58</v>
      </c>
      <c r="F79" s="171"/>
      <c r="G79" s="173" t="n">
        <f aca="false">E79*F79</f>
        <v>0</v>
      </c>
      <c r="I79" s="166"/>
      <c r="AT79" s="144" t="n">
        <v>2</v>
      </c>
      <c r="AU79" s="144" t="n">
        <f aca="false">IF(AT79=1,G79,0)</f>
        <v>0</v>
      </c>
      <c r="AV79" s="144" t="n">
        <f aca="false">IF(AT79=2,G79,0)</f>
        <v>0</v>
      </c>
      <c r="AW79" s="144" t="n">
        <f aca="false">IF(AT79=3,G79,0)</f>
        <v>0</v>
      </c>
      <c r="AX79" s="144" t="n">
        <f aca="false">IF(AT79=4,G79,0)</f>
        <v>0</v>
      </c>
      <c r="AY79" s="144" t="n">
        <f aca="false">IF(AT79=5,G79,0)</f>
        <v>0</v>
      </c>
      <c r="BU79" s="166" t="n">
        <v>1</v>
      </c>
      <c r="BV79" s="166" t="n">
        <v>0</v>
      </c>
    </row>
    <row r="80" customFormat="false" ht="12.75" hidden="false" customHeight="false" outlineLevel="0" collapsed="false">
      <c r="A80" s="167" t="n">
        <v>28</v>
      </c>
      <c r="B80" s="168" t="s">
        <v>188</v>
      </c>
      <c r="C80" s="169" t="s">
        <v>189</v>
      </c>
      <c r="D80" s="170" t="s">
        <v>190</v>
      </c>
      <c r="E80" s="171" t="n">
        <v>1</v>
      </c>
      <c r="F80" s="171"/>
      <c r="G80" s="173" t="n">
        <f aca="false">E80*F80</f>
        <v>0</v>
      </c>
      <c r="I80" s="166"/>
      <c r="AT80" s="144" t="n">
        <v>2</v>
      </c>
      <c r="AU80" s="144" t="n">
        <f aca="false">IF(AT80=1,G80,0)</f>
        <v>0</v>
      </c>
      <c r="AV80" s="144" t="n">
        <f aca="false">IF(AT80=2,G80,0)</f>
        <v>0</v>
      </c>
      <c r="AW80" s="144" t="n">
        <f aca="false">IF(AT80=3,G80,0)</f>
        <v>0</v>
      </c>
      <c r="AX80" s="144" t="n">
        <f aca="false">IF(AT80=4,G80,0)</f>
        <v>0</v>
      </c>
      <c r="AY80" s="144" t="n">
        <f aca="false">IF(AT80=5,G80,0)</f>
        <v>0</v>
      </c>
      <c r="BU80" s="166" t="n">
        <v>3</v>
      </c>
      <c r="BV80" s="166" t="n">
        <v>7</v>
      </c>
    </row>
    <row r="81" customFormat="false" ht="12.75" hidden="false" customHeight="false" outlineLevel="0" collapsed="false">
      <c r="A81" s="174"/>
      <c r="B81" s="175" t="s">
        <v>96</v>
      </c>
      <c r="C81" s="176" t="s">
        <v>191</v>
      </c>
      <c r="D81" s="177"/>
      <c r="E81" s="178"/>
      <c r="F81" s="179"/>
      <c r="G81" s="180" t="n">
        <f aca="false">SUM(G78:G80)</f>
        <v>0</v>
      </c>
      <c r="I81" s="166"/>
      <c r="AU81" s="181" t="n">
        <f aca="false">SUM(AU77:AU80)</f>
        <v>0</v>
      </c>
      <c r="AV81" s="181" t="n">
        <f aca="false">SUM(AV77:AV80)</f>
        <v>0</v>
      </c>
      <c r="AW81" s="181" t="n">
        <f aca="false">SUM(AW77:AW80)</f>
        <v>0</v>
      </c>
      <c r="AX81" s="181" t="n">
        <f aca="false">SUM(AX77:AX80)</f>
        <v>0</v>
      </c>
      <c r="AY81" s="181" t="n">
        <f aca="false">SUM(AY77:AY80)</f>
        <v>0</v>
      </c>
    </row>
    <row r="82" customFormat="false" ht="12.75" hidden="false" customHeight="false" outlineLevel="0" collapsed="false">
      <c r="A82" s="160" t="s">
        <v>90</v>
      </c>
      <c r="B82" s="161" t="s">
        <v>192</v>
      </c>
      <c r="C82" s="162" t="s">
        <v>193</v>
      </c>
      <c r="D82" s="163"/>
      <c r="E82" s="164"/>
      <c r="F82" s="164"/>
      <c r="G82" s="165"/>
      <c r="I82" s="166"/>
    </row>
    <row r="83" customFormat="false" ht="12.75" hidden="false" customHeight="false" outlineLevel="0" collapsed="false">
      <c r="A83" s="167" t="n">
        <v>29</v>
      </c>
      <c r="B83" s="168" t="s">
        <v>194</v>
      </c>
      <c r="C83" s="169" t="s">
        <v>195</v>
      </c>
      <c r="D83" s="170" t="s">
        <v>196</v>
      </c>
      <c r="E83" s="171" t="n">
        <v>24</v>
      </c>
      <c r="F83" s="171"/>
      <c r="G83" s="173" t="n">
        <f aca="false">E83*F83</f>
        <v>0</v>
      </c>
      <c r="I83" s="166"/>
      <c r="AT83" s="144" t="n">
        <v>2</v>
      </c>
      <c r="AU83" s="144" t="n">
        <f aca="false">IF(AT83=1,G83,0)</f>
        <v>0</v>
      </c>
      <c r="AV83" s="144" t="n">
        <f aca="false">IF(AT83=2,G83,0)</f>
        <v>0</v>
      </c>
      <c r="AW83" s="144" t="n">
        <f aca="false">IF(AT83=3,G83,0)</f>
        <v>0</v>
      </c>
      <c r="AX83" s="144" t="n">
        <f aca="false">IF(AT83=4,G83,0)</f>
        <v>0</v>
      </c>
      <c r="AY83" s="144" t="n">
        <f aca="false">IF(AT83=5,G83,0)</f>
        <v>0</v>
      </c>
      <c r="BU83" s="166" t="n">
        <v>1</v>
      </c>
      <c r="BV83" s="166" t="n">
        <v>7</v>
      </c>
    </row>
    <row r="84" customFormat="false" ht="12.75" hidden="false" customHeight="false" outlineLevel="0" collapsed="false">
      <c r="A84" s="167" t="n">
        <v>30</v>
      </c>
      <c r="B84" s="168" t="s">
        <v>197</v>
      </c>
      <c r="C84" s="169" t="s">
        <v>198</v>
      </c>
      <c r="D84" s="170" t="s">
        <v>196</v>
      </c>
      <c r="E84" s="171" t="n">
        <v>3</v>
      </c>
      <c r="F84" s="171"/>
      <c r="G84" s="173" t="n">
        <f aca="false">E84*F84</f>
        <v>0</v>
      </c>
      <c r="I84" s="166"/>
      <c r="AT84" s="144" t="n">
        <v>2</v>
      </c>
      <c r="AU84" s="144" t="n">
        <f aca="false">IF(AT84=1,G84,0)</f>
        <v>0</v>
      </c>
      <c r="AV84" s="144" t="n">
        <f aca="false">IF(AT84=2,G84,0)</f>
        <v>0</v>
      </c>
      <c r="AW84" s="144" t="n">
        <f aca="false">IF(AT84=3,G84,0)</f>
        <v>0</v>
      </c>
      <c r="AX84" s="144" t="n">
        <f aca="false">IF(AT84=4,G84,0)</f>
        <v>0</v>
      </c>
      <c r="AY84" s="144" t="n">
        <f aca="false">IF(AT84=5,G84,0)</f>
        <v>0</v>
      </c>
      <c r="BU84" s="166" t="n">
        <v>1</v>
      </c>
      <c r="BV84" s="166" t="n">
        <v>7</v>
      </c>
    </row>
    <row r="85" customFormat="false" ht="12.75" hidden="false" customHeight="false" outlineLevel="0" collapsed="false">
      <c r="A85" s="167" t="n">
        <v>31</v>
      </c>
      <c r="B85" s="168" t="s">
        <v>199</v>
      </c>
      <c r="C85" s="169" t="s">
        <v>200</v>
      </c>
      <c r="D85" s="170" t="s">
        <v>196</v>
      </c>
      <c r="E85" s="171" t="n">
        <v>3</v>
      </c>
      <c r="F85" s="171"/>
      <c r="G85" s="173" t="n">
        <f aca="false">E85*F85</f>
        <v>0</v>
      </c>
      <c r="I85" s="166"/>
      <c r="AT85" s="144" t="n">
        <v>2</v>
      </c>
      <c r="AU85" s="144" t="n">
        <f aca="false">IF(AT85=1,G85,0)</f>
        <v>0</v>
      </c>
      <c r="AV85" s="144" t="n">
        <f aca="false">IF(AT85=2,G85,0)</f>
        <v>0</v>
      </c>
      <c r="AW85" s="144" t="n">
        <f aca="false">IF(AT85=3,G85,0)</f>
        <v>0</v>
      </c>
      <c r="AX85" s="144" t="n">
        <f aca="false">IF(AT85=4,G85,0)</f>
        <v>0</v>
      </c>
      <c r="AY85" s="144" t="n">
        <f aca="false">IF(AT85=5,G85,0)</f>
        <v>0</v>
      </c>
      <c r="BU85" s="166" t="n">
        <v>1</v>
      </c>
      <c r="BV85" s="166" t="n">
        <v>7</v>
      </c>
    </row>
    <row r="86" customFormat="false" ht="12.75" hidden="false" customHeight="false" outlineLevel="0" collapsed="false">
      <c r="A86" s="167" t="n">
        <v>32</v>
      </c>
      <c r="B86" s="168" t="s">
        <v>201</v>
      </c>
      <c r="C86" s="169" t="s">
        <v>202</v>
      </c>
      <c r="D86" s="170" t="s">
        <v>160</v>
      </c>
      <c r="E86" s="171" t="n">
        <v>58</v>
      </c>
      <c r="F86" s="171"/>
      <c r="G86" s="173" t="n">
        <f aca="false">E86*F86</f>
        <v>0</v>
      </c>
      <c r="I86" s="166"/>
      <c r="AT86" s="144" t="n">
        <v>2</v>
      </c>
      <c r="AU86" s="144" t="n">
        <f aca="false">IF(AT86=1,G86,0)</f>
        <v>0</v>
      </c>
      <c r="AV86" s="144" t="n">
        <f aca="false">IF(AT86=2,G86,0)</f>
        <v>0</v>
      </c>
      <c r="AW86" s="144" t="n">
        <f aca="false">IF(AT86=3,G86,0)</f>
        <v>0</v>
      </c>
      <c r="AX86" s="144" t="n">
        <f aca="false">IF(AT86=4,G86,0)</f>
        <v>0</v>
      </c>
      <c r="AY86" s="144" t="n">
        <f aca="false">IF(AT86=5,G86,0)</f>
        <v>0</v>
      </c>
      <c r="BU86" s="166" t="n">
        <v>1</v>
      </c>
      <c r="BV86" s="166" t="n">
        <v>7</v>
      </c>
    </row>
    <row r="87" customFormat="false" ht="12.75" hidden="false" customHeight="false" outlineLevel="0" collapsed="false">
      <c r="A87" s="167" t="n">
        <v>33</v>
      </c>
      <c r="B87" s="168" t="s">
        <v>203</v>
      </c>
      <c r="C87" s="169" t="s">
        <v>204</v>
      </c>
      <c r="D87" s="170" t="s">
        <v>121</v>
      </c>
      <c r="E87" s="171" t="n">
        <v>2</v>
      </c>
      <c r="F87" s="171"/>
      <c r="G87" s="173" t="n">
        <f aca="false">E87*F87</f>
        <v>0</v>
      </c>
      <c r="I87" s="166"/>
      <c r="AT87" s="144" t="n">
        <v>2</v>
      </c>
      <c r="AU87" s="144" t="n">
        <f aca="false">IF(AT87=1,G87,0)</f>
        <v>0</v>
      </c>
      <c r="AV87" s="144" t="n">
        <f aca="false">IF(AT87=2,G87,0)</f>
        <v>0</v>
      </c>
      <c r="AW87" s="144" t="n">
        <f aca="false">IF(AT87=3,G87,0)</f>
        <v>0</v>
      </c>
      <c r="AX87" s="144" t="n">
        <f aca="false">IF(AT87=4,G87,0)</f>
        <v>0</v>
      </c>
      <c r="AY87" s="144" t="n">
        <f aca="false">IF(AT87=5,G87,0)</f>
        <v>0</v>
      </c>
      <c r="BU87" s="166" t="n">
        <v>1</v>
      </c>
      <c r="BV87" s="166" t="n">
        <v>0</v>
      </c>
    </row>
    <row r="88" customFormat="false" ht="12.75" hidden="false" customHeight="false" outlineLevel="0" collapsed="false">
      <c r="A88" s="167" t="n">
        <v>34</v>
      </c>
      <c r="B88" s="168" t="s">
        <v>205</v>
      </c>
      <c r="C88" s="169" t="s">
        <v>206</v>
      </c>
      <c r="D88" s="170" t="s">
        <v>121</v>
      </c>
      <c r="E88" s="171" t="n">
        <v>2</v>
      </c>
      <c r="F88" s="171"/>
      <c r="G88" s="173" t="n">
        <f aca="false">E88*F88</f>
        <v>0</v>
      </c>
      <c r="I88" s="166"/>
      <c r="AT88" s="144" t="n">
        <v>2</v>
      </c>
      <c r="AU88" s="144" t="n">
        <f aca="false">IF(AT88=1,G88,0)</f>
        <v>0</v>
      </c>
      <c r="AV88" s="144" t="n">
        <f aca="false">IF(AT88=2,G88,0)</f>
        <v>0</v>
      </c>
      <c r="AW88" s="144" t="n">
        <f aca="false">IF(AT88=3,G88,0)</f>
        <v>0</v>
      </c>
      <c r="AX88" s="144" t="n">
        <f aca="false">IF(AT88=4,G88,0)</f>
        <v>0</v>
      </c>
      <c r="AY88" s="144" t="n">
        <f aca="false">IF(AT88=5,G88,0)</f>
        <v>0</v>
      </c>
      <c r="BU88" s="166" t="n">
        <v>1</v>
      </c>
      <c r="BV88" s="166" t="n">
        <v>7</v>
      </c>
    </row>
    <row r="89" customFormat="false" ht="22.5" hidden="false" customHeight="false" outlineLevel="0" collapsed="false">
      <c r="A89" s="167" t="n">
        <v>35</v>
      </c>
      <c r="B89" s="168" t="s">
        <v>207</v>
      </c>
      <c r="C89" s="169" t="s">
        <v>208</v>
      </c>
      <c r="D89" s="170" t="s">
        <v>121</v>
      </c>
      <c r="E89" s="171" t="n">
        <v>2</v>
      </c>
      <c r="F89" s="171"/>
      <c r="G89" s="173" t="n">
        <f aca="false">E89*F89</f>
        <v>0</v>
      </c>
      <c r="I89" s="166"/>
      <c r="AT89" s="144" t="n">
        <v>2</v>
      </c>
      <c r="AU89" s="144" t="n">
        <f aca="false">IF(AT89=1,G89,0)</f>
        <v>0</v>
      </c>
      <c r="AV89" s="144" t="n">
        <f aca="false">IF(AT89=2,G89,0)</f>
        <v>0</v>
      </c>
      <c r="AW89" s="144" t="n">
        <f aca="false">IF(AT89=3,G89,0)</f>
        <v>0</v>
      </c>
      <c r="AX89" s="144" t="n">
        <f aca="false">IF(AT89=4,G89,0)</f>
        <v>0</v>
      </c>
      <c r="AY89" s="144" t="n">
        <f aca="false">IF(AT89=5,G89,0)</f>
        <v>0</v>
      </c>
      <c r="BU89" s="166" t="n">
        <v>1</v>
      </c>
      <c r="BV89" s="166" t="n">
        <v>0</v>
      </c>
    </row>
    <row r="90" customFormat="false" ht="12.75" hidden="false" customHeight="false" outlineLevel="0" collapsed="false">
      <c r="A90" s="167" t="n">
        <v>36</v>
      </c>
      <c r="B90" s="168" t="s">
        <v>209</v>
      </c>
      <c r="C90" s="169" t="s">
        <v>210</v>
      </c>
      <c r="D90" s="170" t="s">
        <v>121</v>
      </c>
      <c r="E90" s="171" t="n">
        <v>2</v>
      </c>
      <c r="F90" s="171"/>
      <c r="G90" s="173" t="n">
        <f aca="false">E90*F90</f>
        <v>0</v>
      </c>
      <c r="I90" s="166"/>
      <c r="AT90" s="144" t="n">
        <v>2</v>
      </c>
      <c r="AU90" s="144" t="n">
        <f aca="false">IF(AT90=1,G90,0)</f>
        <v>0</v>
      </c>
      <c r="AV90" s="144" t="n">
        <f aca="false">IF(AT90=2,G90,0)</f>
        <v>0</v>
      </c>
      <c r="AW90" s="144" t="n">
        <f aca="false">IF(AT90=3,G90,0)</f>
        <v>0</v>
      </c>
      <c r="AX90" s="144" t="n">
        <f aca="false">IF(AT90=4,G90,0)</f>
        <v>0</v>
      </c>
      <c r="AY90" s="144" t="n">
        <f aca="false">IF(AT90=5,G90,0)</f>
        <v>0</v>
      </c>
      <c r="BU90" s="166" t="n">
        <v>1</v>
      </c>
      <c r="BV90" s="166" t="n">
        <v>0</v>
      </c>
    </row>
    <row r="91" customFormat="false" ht="12.75" hidden="false" customHeight="false" outlineLevel="0" collapsed="false">
      <c r="A91" s="167" t="n">
        <v>37</v>
      </c>
      <c r="B91" s="168" t="s">
        <v>211</v>
      </c>
      <c r="C91" s="169" t="s">
        <v>212</v>
      </c>
      <c r="D91" s="170" t="s">
        <v>102</v>
      </c>
      <c r="E91" s="171" t="n">
        <v>12</v>
      </c>
      <c r="F91" s="171"/>
      <c r="G91" s="173" t="n">
        <f aca="false">E91*F91</f>
        <v>0</v>
      </c>
      <c r="I91" s="166"/>
      <c r="AT91" s="144" t="n">
        <v>2</v>
      </c>
      <c r="AU91" s="144" t="n">
        <f aca="false">IF(AT91=1,G91,0)</f>
        <v>0</v>
      </c>
      <c r="AV91" s="144" t="n">
        <f aca="false">IF(AT91=2,G91,0)</f>
        <v>0</v>
      </c>
      <c r="AW91" s="144" t="n">
        <f aca="false">IF(AT91=3,G91,0)</f>
        <v>0</v>
      </c>
      <c r="AX91" s="144" t="n">
        <f aca="false">IF(AT91=4,G91,0)</f>
        <v>0</v>
      </c>
      <c r="AY91" s="144" t="n">
        <f aca="false">IF(AT91=5,G91,0)</f>
        <v>0</v>
      </c>
      <c r="BU91" s="166" t="n">
        <v>1</v>
      </c>
      <c r="BV91" s="166" t="n">
        <v>7</v>
      </c>
    </row>
    <row r="92" customFormat="false" ht="12.75" hidden="false" customHeight="false" outlineLevel="0" collapsed="false">
      <c r="A92" s="167" t="n">
        <v>38</v>
      </c>
      <c r="B92" s="168" t="s">
        <v>213</v>
      </c>
      <c r="C92" s="169" t="s">
        <v>214</v>
      </c>
      <c r="D92" s="170" t="s">
        <v>102</v>
      </c>
      <c r="E92" s="171" t="n">
        <v>12</v>
      </c>
      <c r="F92" s="171"/>
      <c r="G92" s="173" t="n">
        <f aca="false">E92*F92</f>
        <v>0</v>
      </c>
      <c r="I92" s="166"/>
      <c r="AT92" s="144" t="n">
        <v>2</v>
      </c>
      <c r="AU92" s="144" t="n">
        <f aca="false">IF(AT92=1,G92,0)</f>
        <v>0</v>
      </c>
      <c r="AV92" s="144" t="n">
        <f aca="false">IF(AT92=2,G92,0)</f>
        <v>0</v>
      </c>
      <c r="AW92" s="144" t="n">
        <f aca="false">IF(AT92=3,G92,0)</f>
        <v>0</v>
      </c>
      <c r="AX92" s="144" t="n">
        <f aca="false">IF(AT92=4,G92,0)</f>
        <v>0</v>
      </c>
      <c r="AY92" s="144" t="n">
        <f aca="false">IF(AT92=5,G92,0)</f>
        <v>0</v>
      </c>
      <c r="BU92" s="166" t="n">
        <v>1</v>
      </c>
      <c r="BV92" s="166" t="n">
        <v>7</v>
      </c>
    </row>
    <row r="93" customFormat="false" ht="22.5" hidden="false" customHeight="false" outlineLevel="0" collapsed="false">
      <c r="A93" s="167" t="n">
        <v>39</v>
      </c>
      <c r="B93" s="168" t="s">
        <v>215</v>
      </c>
      <c r="C93" s="169" t="s">
        <v>216</v>
      </c>
      <c r="D93" s="170" t="s">
        <v>121</v>
      </c>
      <c r="E93" s="171" t="n">
        <v>2</v>
      </c>
      <c r="F93" s="171"/>
      <c r="G93" s="173" t="n">
        <f aca="false">E93*F93</f>
        <v>0</v>
      </c>
      <c r="I93" s="166"/>
      <c r="AT93" s="144" t="n">
        <v>2</v>
      </c>
      <c r="AU93" s="144" t="n">
        <f aca="false">IF(AT93=1,G93,0)</f>
        <v>0</v>
      </c>
      <c r="AV93" s="144" t="n">
        <f aca="false">IF(AT93=2,G93,0)</f>
        <v>0</v>
      </c>
      <c r="AW93" s="144" t="n">
        <f aca="false">IF(AT93=3,G93,0)</f>
        <v>0</v>
      </c>
      <c r="AX93" s="144" t="n">
        <f aca="false">IF(AT93=4,G93,0)</f>
        <v>0</v>
      </c>
      <c r="AY93" s="144" t="n">
        <f aca="false">IF(AT93=5,G93,0)</f>
        <v>0</v>
      </c>
      <c r="BU93" s="166" t="n">
        <v>3</v>
      </c>
      <c r="BV93" s="166" t="n">
        <v>7</v>
      </c>
    </row>
    <row r="94" customFormat="false" ht="12.75" hidden="false" customHeight="false" outlineLevel="0" collapsed="false">
      <c r="A94" s="167" t="n">
        <v>40</v>
      </c>
      <c r="B94" s="168" t="s">
        <v>217</v>
      </c>
      <c r="C94" s="169" t="s">
        <v>218</v>
      </c>
      <c r="D94" s="170" t="s">
        <v>108</v>
      </c>
      <c r="E94" s="171" t="n">
        <v>0.14134</v>
      </c>
      <c r="F94" s="171"/>
      <c r="G94" s="173" t="n">
        <f aca="false">E94*F94</f>
        <v>0</v>
      </c>
      <c r="I94" s="166"/>
      <c r="AT94" s="144" t="n">
        <v>2</v>
      </c>
      <c r="AU94" s="144" t="n">
        <f aca="false">IF(AT94=1,G94,0)</f>
        <v>0</v>
      </c>
      <c r="AV94" s="144" t="n">
        <f aca="false">IF(AT94=2,G94,0)</f>
        <v>0</v>
      </c>
      <c r="AW94" s="144" t="n">
        <f aca="false">IF(AT94=3,G94,0)</f>
        <v>0</v>
      </c>
      <c r="AX94" s="144" t="n">
        <f aca="false">IF(AT94=4,G94,0)</f>
        <v>0</v>
      </c>
      <c r="AY94" s="144" t="n">
        <f aca="false">IF(AT94=5,G94,0)</f>
        <v>0</v>
      </c>
      <c r="BU94" s="166" t="n">
        <v>7</v>
      </c>
      <c r="BV94" s="166" t="n">
        <v>1001</v>
      </c>
    </row>
    <row r="95" customFormat="false" ht="12.75" hidden="false" customHeight="false" outlineLevel="0" collapsed="false">
      <c r="A95" s="174"/>
      <c r="B95" s="175" t="s">
        <v>96</v>
      </c>
      <c r="C95" s="176" t="s">
        <v>219</v>
      </c>
      <c r="D95" s="177"/>
      <c r="E95" s="178"/>
      <c r="F95" s="179"/>
      <c r="G95" s="180" t="n">
        <f aca="false">SUM(G83:G94)</f>
        <v>0</v>
      </c>
      <c r="I95" s="166"/>
      <c r="AU95" s="181" t="n">
        <f aca="false">SUM(AU82:AU94)</f>
        <v>0</v>
      </c>
      <c r="AV95" s="181" t="n">
        <f aca="false">SUM(AV82:AV94)</f>
        <v>0</v>
      </c>
      <c r="AW95" s="181" t="n">
        <f aca="false">SUM(AW82:AW94)</f>
        <v>0</v>
      </c>
      <c r="AX95" s="181" t="n">
        <f aca="false">SUM(AX82:AX94)</f>
        <v>0</v>
      </c>
      <c r="AY95" s="181" t="n">
        <f aca="false">SUM(AY82:AY94)</f>
        <v>0</v>
      </c>
    </row>
    <row r="96" customFormat="false" ht="12.75" hidden="false" customHeight="false" outlineLevel="0" collapsed="false">
      <c r="A96" s="160" t="s">
        <v>90</v>
      </c>
      <c r="B96" s="161" t="s">
        <v>220</v>
      </c>
      <c r="C96" s="162" t="s">
        <v>221</v>
      </c>
      <c r="D96" s="163"/>
      <c r="E96" s="164"/>
      <c r="F96" s="164"/>
      <c r="G96" s="165"/>
      <c r="I96" s="166"/>
    </row>
    <row r="97" customFormat="false" ht="12.75" hidden="false" customHeight="false" outlineLevel="0" collapsed="false">
      <c r="A97" s="167" t="n">
        <v>41</v>
      </c>
      <c r="B97" s="168" t="s">
        <v>222</v>
      </c>
      <c r="C97" s="169" t="s">
        <v>223</v>
      </c>
      <c r="D97" s="170" t="s">
        <v>121</v>
      </c>
      <c r="E97" s="171" t="n">
        <v>3</v>
      </c>
      <c r="F97" s="171"/>
      <c r="G97" s="173" t="n">
        <f aca="false">E97*F97</f>
        <v>0</v>
      </c>
      <c r="I97" s="166"/>
      <c r="AT97" s="144" t="n">
        <v>2</v>
      </c>
      <c r="AU97" s="144" t="n">
        <f aca="false">IF(AT97=1,G97,0)</f>
        <v>0</v>
      </c>
      <c r="AV97" s="144" t="n">
        <f aca="false">IF(AT97=2,G97,0)</f>
        <v>0</v>
      </c>
      <c r="AW97" s="144" t="n">
        <f aca="false">IF(AT97=3,G97,0)</f>
        <v>0</v>
      </c>
      <c r="AX97" s="144" t="n">
        <f aca="false">IF(AT97=4,G97,0)</f>
        <v>0</v>
      </c>
      <c r="AY97" s="144" t="n">
        <f aca="false">IF(AT97=5,G97,0)</f>
        <v>0</v>
      </c>
      <c r="BU97" s="166" t="n">
        <v>1</v>
      </c>
      <c r="BV97" s="166" t="n">
        <v>7</v>
      </c>
    </row>
    <row r="98" customFormat="false" ht="12.75" hidden="false" customHeight="false" outlineLevel="0" collapsed="false">
      <c r="A98" s="167" t="n">
        <v>45</v>
      </c>
      <c r="B98" s="168" t="s">
        <v>224</v>
      </c>
      <c r="C98" s="169" t="s">
        <v>225</v>
      </c>
      <c r="D98" s="170" t="s">
        <v>226</v>
      </c>
      <c r="E98" s="171" t="n">
        <v>1</v>
      </c>
      <c r="F98" s="172"/>
      <c r="G98" s="173" t="n">
        <f aca="false">E98*F98</f>
        <v>0</v>
      </c>
      <c r="I98" s="166"/>
      <c r="AT98" s="144" t="n">
        <v>2</v>
      </c>
      <c r="AU98" s="144" t="n">
        <f aca="false">IF(AT98=1,G98,0)</f>
        <v>0</v>
      </c>
      <c r="AV98" s="144" t="n">
        <f aca="false">IF(AT98=2,G98,0)</f>
        <v>0</v>
      </c>
      <c r="AW98" s="144" t="n">
        <f aca="false">IF(AT98=3,G98,0)</f>
        <v>0</v>
      </c>
      <c r="AX98" s="144" t="n">
        <f aca="false">IF(AT98=4,G98,0)</f>
        <v>0</v>
      </c>
      <c r="AY98" s="144" t="n">
        <f aca="false">IF(AT98=5,G98,0)</f>
        <v>0</v>
      </c>
      <c r="BU98" s="166" t="n">
        <v>12</v>
      </c>
      <c r="BV98" s="166" t="n">
        <v>0</v>
      </c>
    </row>
    <row r="99" customFormat="false" ht="22.5" hidden="false" customHeight="true" outlineLevel="0" collapsed="false">
      <c r="A99" s="193"/>
      <c r="B99" s="194"/>
      <c r="C99" s="195" t="s">
        <v>227</v>
      </c>
      <c r="D99" s="195"/>
      <c r="E99" s="196" t="n">
        <v>1</v>
      </c>
      <c r="F99" s="197"/>
      <c r="G99" s="198"/>
      <c r="I99" s="166"/>
    </row>
    <row r="100" customFormat="false" ht="12.75" hidden="false" customHeight="false" outlineLevel="0" collapsed="false">
      <c r="A100" s="167" t="n">
        <v>46</v>
      </c>
      <c r="B100" s="168" t="s">
        <v>228</v>
      </c>
      <c r="C100" s="169" t="s">
        <v>229</v>
      </c>
      <c r="D100" s="170" t="s">
        <v>226</v>
      </c>
      <c r="E100" s="171" t="n">
        <v>1</v>
      </c>
      <c r="F100" s="172"/>
      <c r="G100" s="173" t="n">
        <f aca="false">E100*F100</f>
        <v>0</v>
      </c>
      <c r="I100" s="166"/>
      <c r="AT100" s="144" t="n">
        <v>2</v>
      </c>
      <c r="AU100" s="144" t="n">
        <f aca="false">IF(AT100=1,G100,0)</f>
        <v>0</v>
      </c>
      <c r="AV100" s="144" t="n">
        <f aca="false">IF(AT100=2,G100,0)</f>
        <v>0</v>
      </c>
      <c r="AW100" s="144" t="n">
        <f aca="false">IF(AT100=3,G100,0)</f>
        <v>0</v>
      </c>
      <c r="AX100" s="144" t="n">
        <f aca="false">IF(AT100=4,G100,0)</f>
        <v>0</v>
      </c>
      <c r="AY100" s="144" t="n">
        <f aca="false">IF(AT100=5,G100,0)</f>
        <v>0</v>
      </c>
      <c r="BU100" s="166" t="n">
        <v>12</v>
      </c>
      <c r="BV100" s="166" t="n">
        <v>0</v>
      </c>
    </row>
    <row r="101" customFormat="false" ht="25.5" hidden="false" customHeight="true" outlineLevel="0" collapsed="false">
      <c r="A101" s="193"/>
      <c r="B101" s="194"/>
      <c r="C101" s="195" t="s">
        <v>227</v>
      </c>
      <c r="D101" s="195"/>
      <c r="E101" s="196" t="n">
        <v>1</v>
      </c>
      <c r="F101" s="197"/>
      <c r="G101" s="198"/>
      <c r="I101" s="166"/>
    </row>
    <row r="102" customFormat="false" ht="25.5" hidden="false" customHeight="true" outlineLevel="0" collapsed="false">
      <c r="A102" s="200" t="n">
        <v>47</v>
      </c>
      <c r="B102" s="201"/>
      <c r="C102" s="202" t="s">
        <v>230</v>
      </c>
      <c r="D102" s="203" t="s">
        <v>226</v>
      </c>
      <c r="E102" s="204" t="n">
        <v>1</v>
      </c>
      <c r="F102" s="205"/>
      <c r="G102" s="206" t="n">
        <f aca="false">F102*E102</f>
        <v>0</v>
      </c>
      <c r="I102" s="166"/>
    </row>
    <row r="103" customFormat="false" ht="22.5" hidden="false" customHeight="false" outlineLevel="0" collapsed="false">
      <c r="A103" s="167" t="n">
        <v>48</v>
      </c>
      <c r="B103" s="168" t="s">
        <v>231</v>
      </c>
      <c r="C103" s="169" t="s">
        <v>232</v>
      </c>
      <c r="D103" s="170" t="s">
        <v>121</v>
      </c>
      <c r="E103" s="171" t="n">
        <v>3</v>
      </c>
      <c r="F103" s="171"/>
      <c r="G103" s="173" t="n">
        <f aca="false">E103*F103</f>
        <v>0</v>
      </c>
      <c r="I103" s="166"/>
      <c r="AT103" s="144" t="n">
        <v>2</v>
      </c>
      <c r="AU103" s="144" t="n">
        <f aca="false">IF(AT103=1,G103,0)</f>
        <v>0</v>
      </c>
      <c r="AV103" s="144" t="n">
        <f aca="false">IF(AT103=2,G103,0)</f>
        <v>0</v>
      </c>
      <c r="AW103" s="144" t="n">
        <f aca="false">IF(AT103=3,G103,0)</f>
        <v>0</v>
      </c>
      <c r="AX103" s="144" t="n">
        <f aca="false">IF(AT103=4,G103,0)</f>
        <v>0</v>
      </c>
      <c r="AY103" s="144" t="n">
        <f aca="false">IF(AT103=5,G103,0)</f>
        <v>0</v>
      </c>
      <c r="BU103" s="166" t="n">
        <v>3</v>
      </c>
      <c r="BV103" s="166" t="n">
        <v>7</v>
      </c>
    </row>
    <row r="104" customFormat="false" ht="12.75" hidden="false" customHeight="false" outlineLevel="0" collapsed="false">
      <c r="A104" s="167" t="n">
        <v>49</v>
      </c>
      <c r="B104" s="168" t="s">
        <v>233</v>
      </c>
      <c r="C104" s="169" t="s">
        <v>234</v>
      </c>
      <c r="D104" s="170" t="s">
        <v>108</v>
      </c>
      <c r="E104" s="171" t="n">
        <v>4.344</v>
      </c>
      <c r="F104" s="171"/>
      <c r="G104" s="173" t="n">
        <f aca="false">E104*F104</f>
        <v>0</v>
      </c>
      <c r="I104" s="166"/>
      <c r="AT104" s="144" t="n">
        <v>2</v>
      </c>
      <c r="AU104" s="144" t="n">
        <f aca="false">IF(AT104=1,G104,0)</f>
        <v>0</v>
      </c>
      <c r="AV104" s="144" t="n">
        <f aca="false">IF(AT104=2,G104,0)</f>
        <v>0</v>
      </c>
      <c r="AW104" s="144" t="n">
        <f aca="false">IF(AT104=3,G104,0)</f>
        <v>0</v>
      </c>
      <c r="AX104" s="144" t="n">
        <f aca="false">IF(AT104=4,G104,0)</f>
        <v>0</v>
      </c>
      <c r="AY104" s="144" t="n">
        <f aca="false">IF(AT104=5,G104,0)</f>
        <v>0</v>
      </c>
      <c r="BU104" s="166" t="n">
        <v>7</v>
      </c>
      <c r="BV104" s="166" t="n">
        <v>1001</v>
      </c>
    </row>
    <row r="105" customFormat="false" ht="12.75" hidden="false" customHeight="false" outlineLevel="0" collapsed="false">
      <c r="A105" s="174"/>
      <c r="B105" s="175" t="s">
        <v>96</v>
      </c>
      <c r="C105" s="176" t="s">
        <v>235</v>
      </c>
      <c r="D105" s="177"/>
      <c r="E105" s="178"/>
      <c r="F105" s="179"/>
      <c r="G105" s="180" t="n">
        <f aca="false">SUM(G97:G104)</f>
        <v>0</v>
      </c>
      <c r="I105" s="166"/>
      <c r="AU105" s="181" t="n">
        <f aca="false">SUM(AU96:AU104)</f>
        <v>0</v>
      </c>
      <c r="AV105" s="181" t="n">
        <f aca="false">SUM(AV96:AV104)</f>
        <v>0</v>
      </c>
      <c r="AW105" s="181" t="n">
        <f aca="false">SUM(AW96:AW104)</f>
        <v>0</v>
      </c>
      <c r="AX105" s="181" t="n">
        <f aca="false">SUM(AX96:AX104)</f>
        <v>0</v>
      </c>
      <c r="AY105" s="181" t="n">
        <f aca="false">SUM(AY96:AY104)</f>
        <v>0</v>
      </c>
    </row>
    <row r="106" customFormat="false" ht="12.75" hidden="false" customHeight="false" outlineLevel="0" collapsed="false">
      <c r="A106" s="160" t="s">
        <v>90</v>
      </c>
      <c r="B106" s="161" t="s">
        <v>236</v>
      </c>
      <c r="C106" s="162" t="s">
        <v>237</v>
      </c>
      <c r="D106" s="163"/>
      <c r="E106" s="164"/>
      <c r="F106" s="164"/>
      <c r="G106" s="165"/>
      <c r="I106" s="166"/>
    </row>
    <row r="107" customFormat="false" ht="12.75" hidden="false" customHeight="false" outlineLevel="0" collapsed="false">
      <c r="A107" s="167" t="n">
        <v>50</v>
      </c>
      <c r="B107" s="168" t="s">
        <v>238</v>
      </c>
      <c r="C107" s="169" t="s">
        <v>239</v>
      </c>
      <c r="D107" s="170" t="s">
        <v>102</v>
      </c>
      <c r="E107" s="171" t="n">
        <v>15.5</v>
      </c>
      <c r="F107" s="171"/>
      <c r="G107" s="173" t="n">
        <f aca="false">E107*F107</f>
        <v>0</v>
      </c>
      <c r="I107" s="166"/>
      <c r="AT107" s="144" t="n">
        <v>2</v>
      </c>
      <c r="AU107" s="144" t="n">
        <f aca="false">IF(AT107=1,G107,0)</f>
        <v>0</v>
      </c>
      <c r="AV107" s="144" t="n">
        <f aca="false">IF(AT107=2,G107,0)</f>
        <v>0</v>
      </c>
      <c r="AW107" s="144" t="n">
        <f aca="false">IF(AT107=3,G107,0)</f>
        <v>0</v>
      </c>
      <c r="AX107" s="144" t="n">
        <f aca="false">IF(AT107=4,G107,0)</f>
        <v>0</v>
      </c>
      <c r="AY107" s="144" t="n">
        <f aca="false">IF(AT107=5,G107,0)</f>
        <v>0</v>
      </c>
      <c r="BU107" s="166" t="n">
        <v>2</v>
      </c>
      <c r="BV107" s="166" t="n">
        <v>7</v>
      </c>
    </row>
    <row r="108" customFormat="false" ht="12.75" hidden="false" customHeight="false" outlineLevel="0" collapsed="false">
      <c r="A108" s="193"/>
      <c r="B108" s="194"/>
      <c r="C108" s="195"/>
      <c r="D108" s="195"/>
      <c r="E108" s="196"/>
      <c r="F108" s="197"/>
      <c r="G108" s="198"/>
      <c r="I108" s="166"/>
    </row>
    <row r="109" customFormat="false" ht="12.75" hidden="false" customHeight="false" outlineLevel="0" collapsed="false">
      <c r="A109" s="167" t="n">
        <v>51</v>
      </c>
      <c r="B109" s="168" t="s">
        <v>240</v>
      </c>
      <c r="C109" s="169" t="s">
        <v>241</v>
      </c>
      <c r="D109" s="170" t="s">
        <v>242</v>
      </c>
      <c r="E109" s="171" t="n">
        <v>2</v>
      </c>
      <c r="F109" s="171"/>
      <c r="G109" s="173" t="n">
        <f aca="false">E109*F109</f>
        <v>0</v>
      </c>
      <c r="I109" s="166"/>
      <c r="AT109" s="144" t="n">
        <v>2</v>
      </c>
      <c r="AU109" s="144" t="n">
        <f aca="false">IF(AT109=1,G109,0)</f>
        <v>0</v>
      </c>
      <c r="AV109" s="144" t="n">
        <f aca="false">IF(AT109=2,G109,0)</f>
        <v>0</v>
      </c>
      <c r="AW109" s="144" t="n">
        <f aca="false">IF(AT109=3,G109,0)</f>
        <v>0</v>
      </c>
      <c r="AX109" s="144" t="n">
        <f aca="false">IF(AT109=4,G109,0)</f>
        <v>0</v>
      </c>
      <c r="AY109" s="144" t="n">
        <f aca="false">IF(AT109=5,G109,0)</f>
        <v>0</v>
      </c>
      <c r="BU109" s="166" t="n">
        <v>12</v>
      </c>
      <c r="BV109" s="166" t="n">
        <v>0</v>
      </c>
    </row>
    <row r="110" customFormat="false" ht="22.5" hidden="false" customHeight="false" outlineLevel="0" collapsed="false">
      <c r="A110" s="167" t="n">
        <v>52</v>
      </c>
      <c r="B110" s="168" t="s">
        <v>243</v>
      </c>
      <c r="C110" s="169" t="s">
        <v>244</v>
      </c>
      <c r="D110" s="170" t="s">
        <v>121</v>
      </c>
      <c r="E110" s="171" t="n">
        <v>3</v>
      </c>
      <c r="F110" s="171"/>
      <c r="G110" s="173" t="n">
        <f aca="false">E110*F110</f>
        <v>0</v>
      </c>
      <c r="I110" s="166"/>
      <c r="AT110" s="144" t="n">
        <v>2</v>
      </c>
      <c r="AU110" s="144" t="n">
        <f aca="false">IF(AT110=1,G110,0)</f>
        <v>0</v>
      </c>
      <c r="AV110" s="144" t="n">
        <f aca="false">IF(AT110=2,G110,0)</f>
        <v>0</v>
      </c>
      <c r="AW110" s="144" t="n">
        <f aca="false">IF(AT110=3,G110,0)</f>
        <v>0</v>
      </c>
      <c r="AX110" s="144" t="n">
        <f aca="false">IF(AT110=4,G110,0)</f>
        <v>0</v>
      </c>
      <c r="AY110" s="144" t="n">
        <f aca="false">IF(AT110=5,G110,0)</f>
        <v>0</v>
      </c>
      <c r="BU110" s="166" t="n">
        <v>3</v>
      </c>
      <c r="BV110" s="166" t="n">
        <v>7</v>
      </c>
    </row>
    <row r="111" customFormat="false" ht="12.75" hidden="false" customHeight="false" outlineLevel="0" collapsed="false">
      <c r="A111" s="167"/>
      <c r="B111" s="168"/>
      <c r="C111" s="207" t="s">
        <v>245</v>
      </c>
      <c r="D111" s="208" t="s">
        <v>121</v>
      </c>
      <c r="E111" s="209" t="n">
        <v>1</v>
      </c>
      <c r="F111" s="210"/>
      <c r="G111" s="173" t="n">
        <f aca="false">E111*F111</f>
        <v>0</v>
      </c>
      <c r="I111" s="166"/>
      <c r="BU111" s="166"/>
      <c r="BV111" s="166"/>
    </row>
    <row r="112" customFormat="false" ht="12.75" hidden="false" customHeight="false" outlineLevel="0" collapsed="false">
      <c r="A112" s="174"/>
      <c r="B112" s="175" t="s">
        <v>96</v>
      </c>
      <c r="C112" s="176" t="s">
        <v>246</v>
      </c>
      <c r="D112" s="177"/>
      <c r="E112" s="178"/>
      <c r="F112" s="179"/>
      <c r="G112" s="180" t="n">
        <f aca="false">SUM(G107:G111)</f>
        <v>0</v>
      </c>
      <c r="I112" s="166"/>
      <c r="AU112" s="181" t="n">
        <f aca="false">SUM(AU106:AU110)</f>
        <v>0</v>
      </c>
      <c r="AV112" s="181" t="n">
        <f aca="false">SUM(AV106:AV110)</f>
        <v>0</v>
      </c>
      <c r="AW112" s="181" t="n">
        <f aca="false">SUM(AW106:AW110)</f>
        <v>0</v>
      </c>
      <c r="AX112" s="181" t="n">
        <f aca="false">SUM(AX106:AX110)</f>
        <v>0</v>
      </c>
      <c r="AY112" s="181" t="n">
        <f aca="false">SUM(AY106:AY110)</f>
        <v>0</v>
      </c>
    </row>
    <row r="113" customFormat="false" ht="12.75" hidden="false" customHeight="false" outlineLevel="0" collapsed="false">
      <c r="A113" s="160" t="s">
        <v>90</v>
      </c>
      <c r="B113" s="161" t="s">
        <v>247</v>
      </c>
      <c r="C113" s="162" t="s">
        <v>248</v>
      </c>
      <c r="D113" s="163"/>
      <c r="E113" s="164"/>
      <c r="F113" s="164"/>
      <c r="G113" s="165"/>
      <c r="I113" s="166"/>
    </row>
    <row r="114" customFormat="false" ht="12.75" hidden="false" customHeight="false" outlineLevel="0" collapsed="false">
      <c r="A114" s="167" t="n">
        <v>53</v>
      </c>
      <c r="B114" s="168" t="s">
        <v>249</v>
      </c>
      <c r="C114" s="169" t="s">
        <v>250</v>
      </c>
      <c r="D114" s="170" t="s">
        <v>102</v>
      </c>
      <c r="E114" s="171" t="n">
        <v>15.5</v>
      </c>
      <c r="F114" s="171"/>
      <c r="G114" s="173" t="n">
        <f aca="false">E114*F114</f>
        <v>0</v>
      </c>
      <c r="I114" s="166"/>
      <c r="AT114" s="144" t="n">
        <v>2</v>
      </c>
      <c r="AU114" s="144" t="n">
        <f aca="false">IF(AT114=1,G114,0)</f>
        <v>0</v>
      </c>
      <c r="AV114" s="144" t="n">
        <f aca="false">IF(AT114=2,G114,0)</f>
        <v>0</v>
      </c>
      <c r="AW114" s="144" t="n">
        <f aca="false">IF(AT114=3,G114,0)</f>
        <v>0</v>
      </c>
      <c r="AX114" s="144" t="n">
        <f aca="false">IF(AT114=4,G114,0)</f>
        <v>0</v>
      </c>
      <c r="AY114" s="144" t="n">
        <f aca="false">IF(AT114=5,G114,0)</f>
        <v>0</v>
      </c>
      <c r="BU114" s="166" t="n">
        <v>1</v>
      </c>
      <c r="BV114" s="166" t="n">
        <v>0</v>
      </c>
    </row>
    <row r="115" customFormat="false" ht="12.75" hidden="false" customHeight="false" outlineLevel="0" collapsed="false">
      <c r="A115" s="193"/>
      <c r="B115" s="194"/>
      <c r="C115" s="195"/>
      <c r="D115" s="195"/>
      <c r="E115" s="196"/>
      <c r="F115" s="197"/>
      <c r="G115" s="198"/>
      <c r="I115" s="166"/>
    </row>
    <row r="116" customFormat="false" ht="22.5" hidden="false" customHeight="false" outlineLevel="0" collapsed="false">
      <c r="A116" s="167" t="n">
        <v>54</v>
      </c>
      <c r="B116" s="168" t="s">
        <v>251</v>
      </c>
      <c r="C116" s="169" t="s">
        <v>252</v>
      </c>
      <c r="D116" s="170" t="s">
        <v>102</v>
      </c>
      <c r="E116" s="171" t="n">
        <v>15.5</v>
      </c>
      <c r="F116" s="171"/>
      <c r="G116" s="173" t="n">
        <f aca="false">E116*F116</f>
        <v>0</v>
      </c>
      <c r="I116" s="166"/>
      <c r="AT116" s="144" t="n">
        <v>2</v>
      </c>
      <c r="AU116" s="144" t="n">
        <f aca="false">IF(AT116=1,G116,0)</f>
        <v>0</v>
      </c>
      <c r="AV116" s="144" t="n">
        <f aca="false">IF(AT116=2,G116,0)</f>
        <v>0</v>
      </c>
      <c r="AW116" s="144" t="n">
        <f aca="false">IF(AT116=3,G116,0)</f>
        <v>0</v>
      </c>
      <c r="AX116" s="144" t="n">
        <f aca="false">IF(AT116=4,G116,0)</f>
        <v>0</v>
      </c>
      <c r="AY116" s="144" t="n">
        <f aca="false">IF(AT116=5,G116,0)</f>
        <v>0</v>
      </c>
      <c r="BU116" s="166" t="n">
        <v>2</v>
      </c>
      <c r="BV116" s="166" t="n">
        <v>7</v>
      </c>
    </row>
    <row r="117" customFormat="false" ht="12.75" hidden="false" customHeight="false" outlineLevel="0" collapsed="false">
      <c r="A117" s="193"/>
      <c r="B117" s="194"/>
      <c r="C117" s="195"/>
      <c r="D117" s="195"/>
      <c r="E117" s="196"/>
      <c r="F117" s="197"/>
      <c r="G117" s="198"/>
      <c r="I117" s="166"/>
    </row>
    <row r="118" customFormat="false" ht="12.75" hidden="false" customHeight="false" outlineLevel="0" collapsed="false">
      <c r="A118" s="167" t="n">
        <v>55</v>
      </c>
      <c r="B118" s="168" t="s">
        <v>253</v>
      </c>
      <c r="C118" s="169" t="s">
        <v>254</v>
      </c>
      <c r="D118" s="170" t="s">
        <v>102</v>
      </c>
      <c r="E118" s="171" t="n">
        <v>18.5</v>
      </c>
      <c r="F118" s="171"/>
      <c r="G118" s="173" t="n">
        <f aca="false">E118*F118</f>
        <v>0</v>
      </c>
      <c r="I118" s="166"/>
      <c r="AT118" s="144" t="n">
        <v>2</v>
      </c>
      <c r="AU118" s="144" t="n">
        <f aca="false">IF(AT118=1,G118,0)</f>
        <v>0</v>
      </c>
      <c r="AV118" s="144" t="n">
        <f aca="false">IF(AT118=2,G118,0)</f>
        <v>0</v>
      </c>
      <c r="AW118" s="144" t="n">
        <f aca="false">IF(AT118=3,G118,0)</f>
        <v>0</v>
      </c>
      <c r="AX118" s="144" t="n">
        <f aca="false">IF(AT118=4,G118,0)</f>
        <v>0</v>
      </c>
      <c r="AY118" s="144" t="n">
        <f aca="false">IF(AT118=5,G118,0)</f>
        <v>0</v>
      </c>
      <c r="BU118" s="166" t="n">
        <v>3</v>
      </c>
      <c r="BV118" s="166" t="n">
        <v>7</v>
      </c>
    </row>
    <row r="119" customFormat="false" ht="12.75" hidden="false" customHeight="false" outlineLevel="0" collapsed="false">
      <c r="A119" s="193"/>
      <c r="B119" s="194"/>
      <c r="C119" s="195"/>
      <c r="D119" s="195"/>
      <c r="E119" s="196"/>
      <c r="F119" s="197"/>
      <c r="G119" s="198"/>
      <c r="I119" s="166"/>
    </row>
    <row r="120" customFormat="false" ht="12.75" hidden="false" customHeight="false" outlineLevel="0" collapsed="false">
      <c r="A120" s="167" t="n">
        <v>56</v>
      </c>
      <c r="B120" s="168" t="s">
        <v>255</v>
      </c>
      <c r="C120" s="169" t="s">
        <v>256</v>
      </c>
      <c r="D120" s="170" t="s">
        <v>108</v>
      </c>
      <c r="E120" s="171" t="n">
        <v>0.47656128</v>
      </c>
      <c r="F120" s="171"/>
      <c r="G120" s="173" t="n">
        <f aca="false">E120*F120</f>
        <v>0</v>
      </c>
      <c r="I120" s="166"/>
      <c r="AT120" s="144" t="n">
        <v>2</v>
      </c>
      <c r="AU120" s="144" t="n">
        <f aca="false">IF(AT120=1,G120,0)</f>
        <v>0</v>
      </c>
      <c r="AV120" s="144" t="n">
        <f aca="false">IF(AT120=2,G120,0)</f>
        <v>0</v>
      </c>
      <c r="AW120" s="144" t="n">
        <f aca="false">IF(AT120=3,G120,0)</f>
        <v>0</v>
      </c>
      <c r="AX120" s="144" t="n">
        <f aca="false">IF(AT120=4,G120,0)</f>
        <v>0</v>
      </c>
      <c r="AY120" s="144" t="n">
        <f aca="false">IF(AT120=5,G120,0)</f>
        <v>0</v>
      </c>
      <c r="BU120" s="166" t="n">
        <v>7</v>
      </c>
      <c r="BV120" s="166" t="n">
        <v>1001</v>
      </c>
    </row>
    <row r="121" customFormat="false" ht="12.75" hidden="false" customHeight="false" outlineLevel="0" collapsed="false">
      <c r="A121" s="174"/>
      <c r="B121" s="175" t="s">
        <v>96</v>
      </c>
      <c r="C121" s="176" t="s">
        <v>257</v>
      </c>
      <c r="D121" s="177"/>
      <c r="E121" s="178"/>
      <c r="F121" s="179"/>
      <c r="G121" s="180" t="n">
        <f aca="false">SUM(G114:G120)</f>
        <v>0</v>
      </c>
      <c r="I121" s="166"/>
      <c r="AU121" s="181" t="n">
        <f aca="false">SUM(AU113:AU120)</f>
        <v>0</v>
      </c>
      <c r="AV121" s="181" t="n">
        <f aca="false">SUM(AV113:AV120)</f>
        <v>0</v>
      </c>
      <c r="AW121" s="181" t="n">
        <f aca="false">SUM(AW113:AW120)</f>
        <v>0</v>
      </c>
      <c r="AX121" s="181" t="n">
        <f aca="false">SUM(AX113:AX120)</f>
        <v>0</v>
      </c>
      <c r="AY121" s="181" t="n">
        <f aca="false">SUM(AY113:AY120)</f>
        <v>0</v>
      </c>
    </row>
    <row r="122" customFormat="false" ht="12.75" hidden="false" customHeight="false" outlineLevel="0" collapsed="false">
      <c r="A122" s="160" t="s">
        <v>90</v>
      </c>
      <c r="B122" s="161" t="s">
        <v>258</v>
      </c>
      <c r="C122" s="162" t="s">
        <v>259</v>
      </c>
      <c r="D122" s="163"/>
      <c r="E122" s="164"/>
      <c r="F122" s="164"/>
      <c r="G122" s="165"/>
      <c r="I122" s="166"/>
    </row>
    <row r="123" customFormat="false" ht="12.75" hidden="false" customHeight="false" outlineLevel="0" collapsed="false">
      <c r="A123" s="167" t="n">
        <v>57</v>
      </c>
      <c r="B123" s="168" t="s">
        <v>260</v>
      </c>
      <c r="C123" s="169" t="s">
        <v>261</v>
      </c>
      <c r="D123" s="170" t="s">
        <v>102</v>
      </c>
      <c r="E123" s="171" t="n">
        <v>72</v>
      </c>
      <c r="F123" s="171"/>
      <c r="G123" s="173" t="n">
        <f aca="false">E123*F123</f>
        <v>0</v>
      </c>
      <c r="I123" s="166"/>
      <c r="AT123" s="144" t="n">
        <v>2</v>
      </c>
      <c r="AU123" s="144" t="n">
        <f aca="false">IF(AT123=1,G123,0)</f>
        <v>0</v>
      </c>
      <c r="AV123" s="144" t="n">
        <f aca="false">IF(AT123=2,G123,0)</f>
        <v>0</v>
      </c>
      <c r="AW123" s="144" t="n">
        <f aca="false">IF(AT123=3,G123,0)</f>
        <v>0</v>
      </c>
      <c r="AX123" s="144" t="n">
        <f aca="false">IF(AT123=4,G123,0)</f>
        <v>0</v>
      </c>
      <c r="AY123" s="144" t="n">
        <f aca="false">IF(AT123=5,G123,0)</f>
        <v>0</v>
      </c>
      <c r="BU123" s="166" t="n">
        <v>1</v>
      </c>
      <c r="BV123" s="166" t="n">
        <v>0</v>
      </c>
    </row>
    <row r="124" customFormat="false" ht="12.75" hidden="false" customHeight="false" outlineLevel="0" collapsed="false">
      <c r="A124" s="193"/>
      <c r="B124" s="194"/>
      <c r="C124" s="195"/>
      <c r="D124" s="195"/>
      <c r="E124" s="196"/>
      <c r="F124" s="197"/>
      <c r="G124" s="198"/>
      <c r="I124" s="166"/>
    </row>
    <row r="125" customFormat="false" ht="12.75" hidden="false" customHeight="false" outlineLevel="0" collapsed="false">
      <c r="A125" s="167" t="n">
        <v>58</v>
      </c>
      <c r="B125" s="168" t="s">
        <v>262</v>
      </c>
      <c r="C125" s="169" t="s">
        <v>263</v>
      </c>
      <c r="D125" s="170" t="s">
        <v>160</v>
      </c>
      <c r="E125" s="171" t="n">
        <v>60.42</v>
      </c>
      <c r="F125" s="171"/>
      <c r="G125" s="173" t="n">
        <f aca="false">E125*F125</f>
        <v>0</v>
      </c>
      <c r="I125" s="166"/>
      <c r="AT125" s="144" t="n">
        <v>2</v>
      </c>
      <c r="AU125" s="144" t="n">
        <f aca="false">IF(AT125=1,G125,0)</f>
        <v>0</v>
      </c>
      <c r="AV125" s="144" t="n">
        <f aca="false">IF(AT125=2,G125,0)</f>
        <v>0</v>
      </c>
      <c r="AW125" s="144" t="n">
        <f aca="false">IF(AT125=3,G125,0)</f>
        <v>0</v>
      </c>
      <c r="AX125" s="144" t="n">
        <f aca="false">IF(AT125=4,G125,0)</f>
        <v>0</v>
      </c>
      <c r="AY125" s="144" t="n">
        <f aca="false">IF(AT125=5,G125,0)</f>
        <v>0</v>
      </c>
      <c r="BU125" s="166" t="n">
        <v>1</v>
      </c>
      <c r="BV125" s="166" t="n">
        <v>7</v>
      </c>
    </row>
    <row r="126" customFormat="false" ht="12.75" hidden="false" customHeight="false" outlineLevel="0" collapsed="false">
      <c r="A126" s="193"/>
      <c r="B126" s="194"/>
      <c r="C126" s="195"/>
      <c r="D126" s="195"/>
      <c r="E126" s="196"/>
      <c r="F126" s="197"/>
      <c r="G126" s="198"/>
      <c r="I126" s="166"/>
    </row>
    <row r="127" customFormat="false" ht="12.75" hidden="false" customHeight="false" outlineLevel="0" collapsed="false">
      <c r="A127" s="167" t="n">
        <v>59</v>
      </c>
      <c r="B127" s="168" t="s">
        <v>264</v>
      </c>
      <c r="C127" s="169" t="s">
        <v>265</v>
      </c>
      <c r="D127" s="170" t="s">
        <v>102</v>
      </c>
      <c r="E127" s="171" t="n">
        <v>72</v>
      </c>
      <c r="F127" s="171"/>
      <c r="G127" s="173" t="n">
        <f aca="false">E127*F127</f>
        <v>0</v>
      </c>
      <c r="I127" s="166"/>
      <c r="AT127" s="144" t="n">
        <v>2</v>
      </c>
      <c r="AU127" s="144" t="n">
        <f aca="false">IF(AT127=1,G127,0)</f>
        <v>0</v>
      </c>
      <c r="AV127" s="144" t="n">
        <f aca="false">IF(AT127=2,G127,0)</f>
        <v>0</v>
      </c>
      <c r="AW127" s="144" t="n">
        <f aca="false">IF(AT127=3,G127,0)</f>
        <v>0</v>
      </c>
      <c r="AX127" s="144" t="n">
        <f aca="false">IF(AT127=4,G127,0)</f>
        <v>0</v>
      </c>
      <c r="AY127" s="144" t="n">
        <f aca="false">IF(AT127=5,G127,0)</f>
        <v>0</v>
      </c>
      <c r="BU127" s="166" t="n">
        <v>1</v>
      </c>
      <c r="BV127" s="166" t="n">
        <v>7</v>
      </c>
    </row>
    <row r="128" customFormat="false" ht="12.75" hidden="false" customHeight="false" outlineLevel="0" collapsed="false">
      <c r="A128" s="193"/>
      <c r="B128" s="194"/>
      <c r="C128" s="195"/>
      <c r="D128" s="195"/>
      <c r="E128" s="196"/>
      <c r="F128" s="197"/>
      <c r="G128" s="198"/>
      <c r="I128" s="166"/>
    </row>
    <row r="129" customFormat="false" ht="12.75" hidden="false" customHeight="false" outlineLevel="0" collapsed="false">
      <c r="A129" s="167" t="n">
        <v>60</v>
      </c>
      <c r="B129" s="168" t="s">
        <v>266</v>
      </c>
      <c r="C129" s="169" t="s">
        <v>267</v>
      </c>
      <c r="D129" s="170" t="s">
        <v>95</v>
      </c>
      <c r="E129" s="171" t="n">
        <v>2</v>
      </c>
      <c r="F129" s="171"/>
      <c r="G129" s="173" t="n">
        <f aca="false">E129*F129</f>
        <v>0</v>
      </c>
      <c r="I129" s="166"/>
      <c r="AT129" s="144" t="n">
        <v>2</v>
      </c>
      <c r="AU129" s="144" t="n">
        <f aca="false">IF(AT129=1,G129,0)</f>
        <v>0</v>
      </c>
      <c r="AV129" s="144" t="n">
        <f aca="false">IF(AT129=2,G129,0)</f>
        <v>0</v>
      </c>
      <c r="AW129" s="144" t="n">
        <f aca="false">IF(AT129=3,G129,0)</f>
        <v>0</v>
      </c>
      <c r="AX129" s="144" t="n">
        <f aca="false">IF(AT129=4,G129,0)</f>
        <v>0</v>
      </c>
      <c r="AY129" s="144" t="n">
        <f aca="false">IF(AT129=5,G129,0)</f>
        <v>0</v>
      </c>
      <c r="BU129" s="166" t="n">
        <v>12</v>
      </c>
      <c r="BV129" s="166" t="n">
        <v>0</v>
      </c>
    </row>
    <row r="130" customFormat="false" ht="12.75" hidden="false" customHeight="false" outlineLevel="0" collapsed="false">
      <c r="A130" s="167" t="n">
        <v>61</v>
      </c>
      <c r="B130" s="168" t="s">
        <v>268</v>
      </c>
      <c r="C130" s="169" t="s">
        <v>269</v>
      </c>
      <c r="D130" s="170" t="s">
        <v>160</v>
      </c>
      <c r="E130" s="171" t="n">
        <v>66.462</v>
      </c>
      <c r="F130" s="171"/>
      <c r="G130" s="173" t="n">
        <f aca="false">E130*F130</f>
        <v>0</v>
      </c>
      <c r="I130" s="166"/>
      <c r="AT130" s="144" t="n">
        <v>2</v>
      </c>
      <c r="AU130" s="144" t="n">
        <f aca="false">IF(AT130=1,G130,0)</f>
        <v>0</v>
      </c>
      <c r="AV130" s="144" t="n">
        <f aca="false">IF(AT130=2,G130,0)</f>
        <v>0</v>
      </c>
      <c r="AW130" s="144" t="n">
        <f aca="false">IF(AT130=3,G130,0)</f>
        <v>0</v>
      </c>
      <c r="AX130" s="144" t="n">
        <f aca="false">IF(AT130=4,G130,0)</f>
        <v>0</v>
      </c>
      <c r="AY130" s="144" t="n">
        <f aca="false">IF(AT130=5,G130,0)</f>
        <v>0</v>
      </c>
      <c r="BU130" s="166" t="n">
        <v>3</v>
      </c>
      <c r="BV130" s="166" t="n">
        <v>7</v>
      </c>
    </row>
    <row r="131" customFormat="false" ht="12.75" hidden="false" customHeight="false" outlineLevel="0" collapsed="false">
      <c r="A131" s="193"/>
      <c r="B131" s="194"/>
      <c r="C131" s="195"/>
      <c r="D131" s="195"/>
      <c r="E131" s="196"/>
      <c r="F131" s="197"/>
      <c r="G131" s="198"/>
      <c r="I131" s="166"/>
    </row>
    <row r="132" customFormat="false" ht="12.75" hidden="false" customHeight="false" outlineLevel="0" collapsed="false">
      <c r="A132" s="167" t="n">
        <v>62</v>
      </c>
      <c r="B132" s="168" t="s">
        <v>270</v>
      </c>
      <c r="C132" s="169" t="s">
        <v>271</v>
      </c>
      <c r="D132" s="170" t="s">
        <v>102</v>
      </c>
      <c r="E132" s="171" t="n">
        <v>86</v>
      </c>
      <c r="F132" s="171"/>
      <c r="G132" s="173" t="n">
        <f aca="false">E132*F132</f>
        <v>0</v>
      </c>
      <c r="I132" s="166"/>
      <c r="AT132" s="144" t="n">
        <v>2</v>
      </c>
      <c r="AU132" s="144" t="n">
        <f aca="false">IF(AT132=1,G132,0)</f>
        <v>0</v>
      </c>
      <c r="AV132" s="144" t="n">
        <f aca="false">IF(AT132=2,G132,0)</f>
        <v>0</v>
      </c>
      <c r="AW132" s="144" t="n">
        <f aca="false">IF(AT132=3,G132,0)</f>
        <v>0</v>
      </c>
      <c r="AX132" s="144" t="n">
        <f aca="false">IF(AT132=4,G132,0)</f>
        <v>0</v>
      </c>
      <c r="AY132" s="144" t="n">
        <f aca="false">IF(AT132=5,G132,0)</f>
        <v>0</v>
      </c>
      <c r="BU132" s="166" t="n">
        <v>3</v>
      </c>
      <c r="BV132" s="166" t="n">
        <v>7</v>
      </c>
    </row>
    <row r="133" customFormat="false" ht="25.5" hidden="false" customHeight="true" outlineLevel="0" collapsed="false">
      <c r="A133" s="193"/>
      <c r="B133" s="194"/>
      <c r="C133" s="195"/>
      <c r="D133" s="195"/>
      <c r="E133" s="196"/>
      <c r="F133" s="197"/>
      <c r="G133" s="198"/>
      <c r="I133" s="166"/>
    </row>
    <row r="134" customFormat="false" ht="12.75" hidden="false" customHeight="false" outlineLevel="0" collapsed="false">
      <c r="A134" s="167" t="n">
        <v>63</v>
      </c>
      <c r="B134" s="168" t="s">
        <v>272</v>
      </c>
      <c r="C134" s="169" t="s">
        <v>273</v>
      </c>
      <c r="D134" s="170" t="s">
        <v>108</v>
      </c>
      <c r="E134" s="171" t="n">
        <v>0.88595012</v>
      </c>
      <c r="F134" s="171"/>
      <c r="G134" s="173" t="n">
        <f aca="false">E134*F134</f>
        <v>0</v>
      </c>
      <c r="I134" s="166"/>
      <c r="AT134" s="144" t="n">
        <v>2</v>
      </c>
      <c r="AU134" s="144" t="n">
        <f aca="false">IF(AT134=1,G134,0)</f>
        <v>0</v>
      </c>
      <c r="AV134" s="144" t="n">
        <f aca="false">IF(AT134=2,G134,0)</f>
        <v>0</v>
      </c>
      <c r="AW134" s="144" t="n">
        <f aca="false">IF(AT134=3,G134,0)</f>
        <v>0</v>
      </c>
      <c r="AX134" s="144" t="n">
        <f aca="false">IF(AT134=4,G134,0)</f>
        <v>0</v>
      </c>
      <c r="AY134" s="144" t="n">
        <f aca="false">IF(AT134=5,G134,0)</f>
        <v>0</v>
      </c>
      <c r="BU134" s="166" t="n">
        <v>7</v>
      </c>
      <c r="BV134" s="166" t="n">
        <v>1001</v>
      </c>
    </row>
    <row r="135" customFormat="false" ht="12.75" hidden="false" customHeight="false" outlineLevel="0" collapsed="false">
      <c r="A135" s="174"/>
      <c r="B135" s="175" t="s">
        <v>96</v>
      </c>
      <c r="C135" s="176" t="s">
        <v>274</v>
      </c>
      <c r="D135" s="177"/>
      <c r="E135" s="178"/>
      <c r="F135" s="179"/>
      <c r="G135" s="180" t="n">
        <f aca="false">SUM(G123:G134)</f>
        <v>0</v>
      </c>
      <c r="I135" s="166"/>
      <c r="AU135" s="181" t="n">
        <f aca="false">SUM(AU122:AU134)</f>
        <v>0</v>
      </c>
      <c r="AV135" s="181" t="n">
        <f aca="false">SUM(AV122:AV134)</f>
        <v>0</v>
      </c>
      <c r="AW135" s="181" t="n">
        <f aca="false">SUM(AW122:AW134)</f>
        <v>0</v>
      </c>
      <c r="AX135" s="181" t="n">
        <f aca="false">SUM(AX122:AX134)</f>
        <v>0</v>
      </c>
      <c r="AY135" s="181" t="n">
        <f aca="false">SUM(AY122:AY134)</f>
        <v>0</v>
      </c>
    </row>
    <row r="136" customFormat="false" ht="12.75" hidden="false" customHeight="false" outlineLevel="0" collapsed="false">
      <c r="A136" s="160" t="s">
        <v>90</v>
      </c>
      <c r="B136" s="161" t="s">
        <v>275</v>
      </c>
      <c r="C136" s="162" t="s">
        <v>276</v>
      </c>
      <c r="D136" s="163"/>
      <c r="E136" s="164"/>
      <c r="F136" s="164"/>
      <c r="G136" s="165"/>
      <c r="I136" s="166"/>
    </row>
    <row r="137" customFormat="false" ht="12.75" hidden="false" customHeight="false" outlineLevel="0" collapsed="false">
      <c r="A137" s="167" t="n">
        <v>64</v>
      </c>
      <c r="B137" s="168" t="s">
        <v>277</v>
      </c>
      <c r="C137" s="169" t="s">
        <v>278</v>
      </c>
      <c r="D137" s="170" t="s">
        <v>102</v>
      </c>
      <c r="E137" s="171" t="n">
        <v>35.5</v>
      </c>
      <c r="F137" s="171"/>
      <c r="G137" s="173" t="n">
        <f aca="false">E137*F137</f>
        <v>0</v>
      </c>
      <c r="I137" s="166"/>
      <c r="AT137" s="144" t="n">
        <v>2</v>
      </c>
      <c r="AU137" s="144" t="n">
        <f aca="false">IF(AT137=1,G137,0)</f>
        <v>0</v>
      </c>
      <c r="AV137" s="144" t="n">
        <f aca="false">IF(AT137=2,G137,0)</f>
        <v>0</v>
      </c>
      <c r="AW137" s="144" t="n">
        <f aca="false">IF(AT137=3,G137,0)</f>
        <v>0</v>
      </c>
      <c r="AX137" s="144" t="n">
        <f aca="false">IF(AT137=4,G137,0)</f>
        <v>0</v>
      </c>
      <c r="AY137" s="144" t="n">
        <f aca="false">IF(AT137=5,G137,0)</f>
        <v>0</v>
      </c>
      <c r="BU137" s="166" t="n">
        <v>1</v>
      </c>
      <c r="BV137" s="166" t="n">
        <v>0</v>
      </c>
    </row>
    <row r="138" customFormat="false" ht="18" hidden="false" customHeight="true" outlineLevel="0" collapsed="false">
      <c r="A138" s="193"/>
      <c r="B138" s="194"/>
      <c r="C138" s="195"/>
      <c r="D138" s="195"/>
      <c r="E138" s="196"/>
      <c r="F138" s="197"/>
      <c r="G138" s="198"/>
      <c r="I138" s="166"/>
    </row>
    <row r="139" customFormat="false" ht="22.5" hidden="false" customHeight="false" outlineLevel="0" collapsed="false">
      <c r="A139" s="167" t="n">
        <v>65</v>
      </c>
      <c r="B139" s="168" t="s">
        <v>279</v>
      </c>
      <c r="C139" s="169" t="s">
        <v>280</v>
      </c>
      <c r="D139" s="170" t="s">
        <v>102</v>
      </c>
      <c r="E139" s="171" t="n">
        <v>35.5</v>
      </c>
      <c r="F139" s="171"/>
      <c r="G139" s="173" t="n">
        <f aca="false">E139*F139</f>
        <v>0</v>
      </c>
      <c r="I139" s="166"/>
      <c r="AT139" s="144" t="n">
        <v>2</v>
      </c>
      <c r="AU139" s="144" t="n">
        <f aca="false">IF(AT139=1,G139,0)</f>
        <v>0</v>
      </c>
      <c r="AV139" s="144" t="n">
        <f aca="false">IF(AT139=2,G139,0)</f>
        <v>0</v>
      </c>
      <c r="AW139" s="144" t="n">
        <f aca="false">IF(AT139=3,G139,0)</f>
        <v>0</v>
      </c>
      <c r="AX139" s="144" t="n">
        <f aca="false">IF(AT139=4,G139,0)</f>
        <v>0</v>
      </c>
      <c r="AY139" s="144" t="n">
        <f aca="false">IF(AT139=5,G139,0)</f>
        <v>0</v>
      </c>
      <c r="BU139" s="166" t="n">
        <v>2</v>
      </c>
      <c r="BV139" s="166" t="n">
        <v>7</v>
      </c>
    </row>
    <row r="140" customFormat="false" ht="18.75" hidden="false" customHeight="true" outlineLevel="0" collapsed="false">
      <c r="A140" s="193"/>
      <c r="B140" s="194"/>
      <c r="C140" s="195"/>
      <c r="D140" s="195"/>
      <c r="E140" s="196"/>
      <c r="F140" s="197"/>
      <c r="G140" s="198"/>
      <c r="I140" s="166"/>
    </row>
    <row r="141" customFormat="false" ht="12.75" hidden="false" customHeight="false" outlineLevel="0" collapsed="false">
      <c r="A141" s="174"/>
      <c r="B141" s="175" t="s">
        <v>96</v>
      </c>
      <c r="C141" s="176" t="s">
        <v>281</v>
      </c>
      <c r="D141" s="177"/>
      <c r="E141" s="178"/>
      <c r="F141" s="179"/>
      <c r="G141" s="180" t="n">
        <f aca="false">SUM(G137:G140)</f>
        <v>0</v>
      </c>
      <c r="I141" s="166"/>
      <c r="AU141" s="181" t="n">
        <f aca="false">SUM(AU136:AU140)</f>
        <v>0</v>
      </c>
      <c r="AV141" s="181" t="n">
        <f aca="false">SUM(AV136:AV140)</f>
        <v>0</v>
      </c>
      <c r="AW141" s="181" t="n">
        <f aca="false">SUM(AW136:AW140)</f>
        <v>0</v>
      </c>
      <c r="AX141" s="181" t="n">
        <f aca="false">SUM(AX136:AX140)</f>
        <v>0</v>
      </c>
      <c r="AY141" s="181" t="n">
        <f aca="false">SUM(AY136:AY140)</f>
        <v>0</v>
      </c>
    </row>
    <row r="142" customFormat="false" ht="12.75" hidden="false" customHeight="false" outlineLevel="0" collapsed="false">
      <c r="A142" s="160"/>
      <c r="B142" s="161"/>
      <c r="C142" s="182"/>
      <c r="D142" s="183"/>
      <c r="E142" s="184"/>
      <c r="F142" s="184"/>
      <c r="G142" s="185"/>
      <c r="I142" s="166"/>
    </row>
    <row r="143" customFormat="false" ht="12.75" hidden="false" customHeight="false" outlineLevel="0" collapsed="false">
      <c r="A143" s="211" t="s">
        <v>90</v>
      </c>
      <c r="B143" s="212" t="s">
        <v>282</v>
      </c>
      <c r="C143" s="162" t="s">
        <v>283</v>
      </c>
      <c r="D143" s="163"/>
      <c r="E143" s="164"/>
      <c r="F143" s="164"/>
      <c r="G143" s="165"/>
      <c r="I143" s="166"/>
    </row>
    <row r="144" customFormat="false" ht="12.75" hidden="false" customHeight="false" outlineLevel="0" collapsed="false">
      <c r="A144" s="167" t="n">
        <v>67</v>
      </c>
      <c r="B144" s="168" t="s">
        <v>284</v>
      </c>
      <c r="C144" s="169" t="s">
        <v>285</v>
      </c>
      <c r="D144" s="170" t="s">
        <v>95</v>
      </c>
      <c r="E144" s="171" t="n">
        <v>1</v>
      </c>
      <c r="F144" s="171"/>
      <c r="G144" s="173" t="n">
        <f aca="false">E144*F144</f>
        <v>0</v>
      </c>
      <c r="I144" s="166"/>
      <c r="AT144" s="144" t="n">
        <v>4</v>
      </c>
      <c r="AU144" s="144" t="n">
        <f aca="false">IF(AT144=1,G144,0)</f>
        <v>0</v>
      </c>
      <c r="AV144" s="144" t="n">
        <f aca="false">IF(AT144=2,G144,0)</f>
        <v>0</v>
      </c>
      <c r="AW144" s="144" t="n">
        <f aca="false">IF(AT144=3,G144,0)</f>
        <v>0</v>
      </c>
      <c r="AX144" s="144" t="n">
        <f aca="false">IF(AT144=4,G144,0)</f>
        <v>0</v>
      </c>
      <c r="AY144" s="144" t="n">
        <f aca="false">IF(AT144=5,G144,0)</f>
        <v>0</v>
      </c>
      <c r="BU144" s="166" t="n">
        <v>12</v>
      </c>
      <c r="BV144" s="166" t="n">
        <v>0</v>
      </c>
    </row>
    <row r="145" customFormat="false" ht="12.75" hidden="false" customHeight="false" outlineLevel="0" collapsed="false">
      <c r="A145" s="174"/>
      <c r="B145" s="175" t="s">
        <v>96</v>
      </c>
      <c r="C145" s="176" t="s">
        <v>286</v>
      </c>
      <c r="D145" s="177"/>
      <c r="E145" s="178"/>
      <c r="F145" s="179"/>
      <c r="G145" s="180" t="n">
        <f aca="false">SUM(G144)</f>
        <v>0</v>
      </c>
      <c r="I145" s="166"/>
      <c r="AU145" s="181" t="n">
        <f aca="false">SUM(AU143:AU144)</f>
        <v>0</v>
      </c>
      <c r="AV145" s="181" t="n">
        <f aca="false">SUM(AV143:AV144)</f>
        <v>0</v>
      </c>
      <c r="AW145" s="181" t="n">
        <f aca="false">SUM(AW143:AW144)</f>
        <v>0</v>
      </c>
      <c r="AX145" s="181" t="n">
        <f aca="false">SUM(AX143:AX144)</f>
        <v>0</v>
      </c>
      <c r="AY145" s="181" t="n">
        <f aca="false">SUM(AY143:AY144)</f>
        <v>0</v>
      </c>
    </row>
    <row r="146" customFormat="false" ht="12.75" hidden="false" customHeight="false" outlineLevel="0" collapsed="false">
      <c r="A146" s="160" t="s">
        <v>90</v>
      </c>
      <c r="B146" s="161" t="s">
        <v>287</v>
      </c>
      <c r="C146" s="162" t="s">
        <v>288</v>
      </c>
      <c r="D146" s="163"/>
      <c r="E146" s="164"/>
      <c r="F146" s="164"/>
      <c r="G146" s="165"/>
      <c r="I146" s="166"/>
    </row>
    <row r="147" customFormat="false" ht="12.75" hidden="false" customHeight="false" outlineLevel="0" collapsed="false">
      <c r="A147" s="167" t="n">
        <v>68</v>
      </c>
      <c r="B147" s="168" t="s">
        <v>289</v>
      </c>
      <c r="C147" s="169" t="s">
        <v>290</v>
      </c>
      <c r="D147" s="170" t="s">
        <v>95</v>
      </c>
      <c r="E147" s="171" t="n">
        <v>1</v>
      </c>
      <c r="F147" s="171"/>
      <c r="G147" s="173" t="n">
        <f aca="false">E147*F147</f>
        <v>0</v>
      </c>
      <c r="I147" s="166"/>
      <c r="AT147" s="144" t="n">
        <v>4</v>
      </c>
      <c r="AU147" s="144" t="n">
        <f aca="false">IF(AT147=1,G147,0)</f>
        <v>0</v>
      </c>
      <c r="AV147" s="144" t="n">
        <f aca="false">IF(AT147=2,G147,0)</f>
        <v>0</v>
      </c>
      <c r="AW147" s="144" t="n">
        <f aca="false">IF(AT147=3,G147,0)</f>
        <v>0</v>
      </c>
      <c r="AX147" s="144" t="n">
        <f aca="false">IF(AT147=4,G147,0)</f>
        <v>0</v>
      </c>
      <c r="AY147" s="144" t="n">
        <f aca="false">IF(AT147=5,G147,0)</f>
        <v>0</v>
      </c>
      <c r="BU147" s="166" t="n">
        <v>12</v>
      </c>
      <c r="BV147" s="166" t="n">
        <v>0</v>
      </c>
    </row>
    <row r="148" customFormat="false" ht="12.75" hidden="false" customHeight="false" outlineLevel="0" collapsed="false">
      <c r="A148" s="174"/>
      <c r="B148" s="175" t="s">
        <v>96</v>
      </c>
      <c r="C148" s="176" t="s">
        <v>291</v>
      </c>
      <c r="D148" s="177"/>
      <c r="E148" s="178"/>
      <c r="F148" s="179"/>
      <c r="G148" s="180" t="n">
        <f aca="false">SUM(G147)</f>
        <v>0</v>
      </c>
      <c r="I148" s="166"/>
      <c r="AU148" s="181" t="n">
        <f aca="false">SUM(AU146:AU147)</f>
        <v>0</v>
      </c>
      <c r="AV148" s="181" t="n">
        <f aca="false">SUM(AV146:AV147)</f>
        <v>0</v>
      </c>
      <c r="AW148" s="181" t="n">
        <f aca="false">SUM(AW146:AW147)</f>
        <v>0</v>
      </c>
      <c r="AX148" s="181" t="n">
        <f aca="false">SUM(AX146:AX147)</f>
        <v>0</v>
      </c>
      <c r="AY148" s="181" t="n">
        <f aca="false">SUM(AY146:AY147)</f>
        <v>0</v>
      </c>
    </row>
    <row r="149" customFormat="false" ht="12.75" hidden="false" customHeight="false" outlineLevel="0" collapsed="false">
      <c r="A149" s="160" t="s">
        <v>90</v>
      </c>
      <c r="B149" s="161" t="s">
        <v>292</v>
      </c>
      <c r="C149" s="162" t="s">
        <v>293</v>
      </c>
      <c r="D149" s="163"/>
      <c r="E149" s="164"/>
      <c r="F149" s="164"/>
      <c r="G149" s="165"/>
      <c r="I149" s="166"/>
    </row>
    <row r="150" customFormat="false" ht="12.75" hidden="false" customHeight="false" outlineLevel="0" collapsed="false">
      <c r="A150" s="167" t="n">
        <v>69</v>
      </c>
      <c r="B150" s="168" t="s">
        <v>294</v>
      </c>
      <c r="C150" s="169" t="s">
        <v>295</v>
      </c>
      <c r="D150" s="170" t="s">
        <v>108</v>
      </c>
      <c r="E150" s="171" t="n">
        <v>25</v>
      </c>
      <c r="F150" s="171"/>
      <c r="G150" s="173" t="n">
        <f aca="false">E150*F150</f>
        <v>0</v>
      </c>
      <c r="I150" s="166"/>
      <c r="AT150" s="144" t="n">
        <v>1</v>
      </c>
      <c r="AU150" s="144" t="n">
        <f aca="false">IF(AT150=1,G150,0)</f>
        <v>0</v>
      </c>
      <c r="AV150" s="144" t="n">
        <f aca="false">IF(AT150=2,G150,0)</f>
        <v>0</v>
      </c>
      <c r="AW150" s="144" t="n">
        <f aca="false">IF(AT150=3,G150,0)</f>
        <v>0</v>
      </c>
      <c r="AX150" s="144" t="n">
        <f aca="false">IF(AT150=4,G150,0)</f>
        <v>0</v>
      </c>
      <c r="AY150" s="144" t="n">
        <f aca="false">IF(AT150=5,G150,0)</f>
        <v>0</v>
      </c>
      <c r="BU150" s="166" t="n">
        <v>12</v>
      </c>
      <c r="BV150" s="166" t="n">
        <v>0</v>
      </c>
    </row>
    <row r="151" customFormat="false" ht="12.75" hidden="false" customHeight="false" outlineLevel="0" collapsed="false">
      <c r="A151" s="167" t="n">
        <v>70</v>
      </c>
      <c r="B151" s="168" t="s">
        <v>296</v>
      </c>
      <c r="C151" s="169" t="s">
        <v>297</v>
      </c>
      <c r="D151" s="170" t="s">
        <v>108</v>
      </c>
      <c r="E151" s="171" t="n">
        <v>25</v>
      </c>
      <c r="F151" s="171"/>
      <c r="G151" s="173" t="n">
        <f aca="false">E151*F151</f>
        <v>0</v>
      </c>
      <c r="I151" s="166"/>
      <c r="AT151" s="144" t="n">
        <v>1</v>
      </c>
      <c r="AU151" s="144" t="n">
        <f aca="false">IF(AT151=1,G151,0)</f>
        <v>0</v>
      </c>
      <c r="AV151" s="144" t="n">
        <f aca="false">IF(AT151=2,G151,0)</f>
        <v>0</v>
      </c>
      <c r="AW151" s="144" t="n">
        <f aca="false">IF(AT151=3,G151,0)</f>
        <v>0</v>
      </c>
      <c r="AX151" s="144" t="n">
        <f aca="false">IF(AT151=4,G151,0)</f>
        <v>0</v>
      </c>
      <c r="AY151" s="144" t="n">
        <f aca="false">IF(AT151=5,G151,0)</f>
        <v>0</v>
      </c>
      <c r="BU151" s="166" t="n">
        <v>8</v>
      </c>
      <c r="BV151" s="166" t="n">
        <v>0</v>
      </c>
    </row>
    <row r="152" customFormat="false" ht="12.75" hidden="false" customHeight="false" outlineLevel="0" collapsed="false">
      <c r="A152" s="167" t="n">
        <v>71</v>
      </c>
      <c r="B152" s="168" t="s">
        <v>298</v>
      </c>
      <c r="C152" s="169" t="s">
        <v>299</v>
      </c>
      <c r="D152" s="170" t="s">
        <v>108</v>
      </c>
      <c r="E152" s="171" t="n">
        <v>25</v>
      </c>
      <c r="F152" s="171"/>
      <c r="G152" s="173" t="n">
        <f aca="false">E152*F152</f>
        <v>0</v>
      </c>
      <c r="I152" s="166"/>
      <c r="AT152" s="144" t="n">
        <v>1</v>
      </c>
      <c r="AU152" s="144" t="n">
        <f aca="false">IF(AT152=1,G152,0)</f>
        <v>0</v>
      </c>
      <c r="AV152" s="144" t="n">
        <f aca="false">IF(AT152=2,G152,0)</f>
        <v>0</v>
      </c>
      <c r="AW152" s="144" t="n">
        <f aca="false">IF(AT152=3,G152,0)</f>
        <v>0</v>
      </c>
      <c r="AX152" s="144" t="n">
        <f aca="false">IF(AT152=4,G152,0)</f>
        <v>0</v>
      </c>
      <c r="AY152" s="144" t="n">
        <f aca="false">IF(AT152=5,G152,0)</f>
        <v>0</v>
      </c>
      <c r="BU152" s="166" t="n">
        <v>8</v>
      </c>
      <c r="BV152" s="166" t="n">
        <v>0</v>
      </c>
    </row>
    <row r="153" customFormat="false" ht="12.75" hidden="false" customHeight="false" outlineLevel="0" collapsed="false">
      <c r="A153" s="167" t="n">
        <v>72</v>
      </c>
      <c r="B153" s="168" t="s">
        <v>300</v>
      </c>
      <c r="C153" s="169" t="s">
        <v>301</v>
      </c>
      <c r="D153" s="170" t="s">
        <v>108</v>
      </c>
      <c r="E153" s="171" t="n">
        <v>25</v>
      </c>
      <c r="F153" s="171"/>
      <c r="G153" s="173" t="n">
        <f aca="false">E153*F153</f>
        <v>0</v>
      </c>
      <c r="I153" s="166"/>
      <c r="AT153" s="144" t="n">
        <v>1</v>
      </c>
      <c r="AU153" s="144" t="n">
        <f aca="false">IF(AT153=1,G153,0)</f>
        <v>0</v>
      </c>
      <c r="AV153" s="144" t="n">
        <f aca="false">IF(AT153=2,G153,0)</f>
        <v>0</v>
      </c>
      <c r="AW153" s="144" t="n">
        <f aca="false">IF(AT153=3,G153,0)</f>
        <v>0</v>
      </c>
      <c r="AX153" s="144" t="n">
        <f aca="false">IF(AT153=4,G153,0)</f>
        <v>0</v>
      </c>
      <c r="AY153" s="144" t="n">
        <f aca="false">IF(AT153=5,G153,0)</f>
        <v>0</v>
      </c>
      <c r="BU153" s="166" t="n">
        <v>8</v>
      </c>
      <c r="BV153" s="166" t="n">
        <v>0</v>
      </c>
    </row>
    <row r="154" customFormat="false" ht="12.75" hidden="false" customHeight="false" outlineLevel="0" collapsed="false">
      <c r="A154" s="167" t="n">
        <v>73</v>
      </c>
      <c r="B154" s="168" t="s">
        <v>302</v>
      </c>
      <c r="C154" s="169" t="s">
        <v>303</v>
      </c>
      <c r="D154" s="170" t="s">
        <v>108</v>
      </c>
      <c r="E154" s="171" t="n">
        <v>25</v>
      </c>
      <c r="F154" s="171"/>
      <c r="G154" s="173" t="n">
        <f aca="false">E154*F154</f>
        <v>0</v>
      </c>
      <c r="I154" s="166"/>
      <c r="AT154" s="144" t="n">
        <v>1</v>
      </c>
      <c r="AU154" s="144" t="n">
        <f aca="false">IF(AT154=1,G154,0)</f>
        <v>0</v>
      </c>
      <c r="AV154" s="144" t="n">
        <f aca="false">IF(AT154=2,G154,0)</f>
        <v>0</v>
      </c>
      <c r="AW154" s="144" t="n">
        <f aca="false">IF(AT154=3,G154,0)</f>
        <v>0</v>
      </c>
      <c r="AX154" s="144" t="n">
        <f aca="false">IF(AT154=4,G154,0)</f>
        <v>0</v>
      </c>
      <c r="AY154" s="144" t="n">
        <f aca="false">IF(AT154=5,G154,0)</f>
        <v>0</v>
      </c>
      <c r="BU154" s="166" t="n">
        <v>8</v>
      </c>
      <c r="BV154" s="166" t="n">
        <v>0</v>
      </c>
    </row>
    <row r="155" customFormat="false" ht="12.75" hidden="false" customHeight="false" outlineLevel="0" collapsed="false">
      <c r="A155" s="167" t="n">
        <v>74</v>
      </c>
      <c r="B155" s="168" t="s">
        <v>304</v>
      </c>
      <c r="C155" s="169" t="s">
        <v>305</v>
      </c>
      <c r="D155" s="170" t="s">
        <v>108</v>
      </c>
      <c r="E155" s="171" t="n">
        <v>25</v>
      </c>
      <c r="F155" s="171"/>
      <c r="G155" s="173" t="n">
        <f aca="false">E155*F155</f>
        <v>0</v>
      </c>
      <c r="I155" s="166"/>
      <c r="AT155" s="144" t="n">
        <v>1</v>
      </c>
      <c r="AU155" s="144" t="n">
        <f aca="false">IF(AT155=1,G155,0)</f>
        <v>0</v>
      </c>
      <c r="AV155" s="144" t="n">
        <f aca="false">IF(AT155=2,G155,0)</f>
        <v>0</v>
      </c>
      <c r="AW155" s="144" t="n">
        <f aca="false">IF(AT155=3,G155,0)</f>
        <v>0</v>
      </c>
      <c r="AX155" s="144" t="n">
        <f aca="false">IF(AT155=4,G155,0)</f>
        <v>0</v>
      </c>
      <c r="AY155" s="144" t="n">
        <f aca="false">IF(AT155=5,G155,0)</f>
        <v>0</v>
      </c>
      <c r="BU155" s="166" t="n">
        <v>8</v>
      </c>
      <c r="BV155" s="166" t="n">
        <v>0</v>
      </c>
    </row>
    <row r="156" customFormat="false" ht="12.75" hidden="false" customHeight="false" outlineLevel="0" collapsed="false">
      <c r="A156" s="174"/>
      <c r="B156" s="175" t="s">
        <v>96</v>
      </c>
      <c r="C156" s="176" t="s">
        <v>306</v>
      </c>
      <c r="D156" s="177"/>
      <c r="E156" s="178"/>
      <c r="F156" s="179"/>
      <c r="G156" s="180" t="n">
        <f aca="false">SUM(G150:G155)</f>
        <v>0</v>
      </c>
      <c r="I156" s="166"/>
      <c r="AU156" s="181" t="n">
        <f aca="false">SUM(AU149:AU155)</f>
        <v>0</v>
      </c>
      <c r="AV156" s="181" t="n">
        <f aca="false">SUM(AV149:AV155)</f>
        <v>0</v>
      </c>
      <c r="AW156" s="181" t="n">
        <f aca="false">SUM(AW149:AW155)</f>
        <v>0</v>
      </c>
      <c r="AX156" s="181" t="n">
        <f aca="false">SUM(AX149:AX155)</f>
        <v>0</v>
      </c>
      <c r="AY156" s="181" t="n">
        <f aca="false">SUM(AY149:AY155)</f>
        <v>0</v>
      </c>
    </row>
    <row r="157" s="144" customFormat="true" ht="12.75" hidden="false" customHeight="false" outlineLevel="0" collapsed="false"/>
    <row r="158" s="144" customFormat="true" ht="12.75" hidden="false" customHeight="false" outlineLevel="0" collapsed="false"/>
    <row r="159" s="144" customFormat="true" ht="12.75" hidden="false" customHeight="false" outlineLevel="0" collapsed="false"/>
    <row r="160" s="213" customFormat="true" ht="23.25" hidden="false" customHeight="false" outlineLevel="0" collapsed="false">
      <c r="G160" s="214"/>
    </row>
    <row r="161" s="144" customFormat="true" ht="12.75" hidden="false" customHeight="false" outlineLevel="0" collapsed="false"/>
    <row r="162" s="144" customFormat="true" ht="12.75" hidden="false" customHeight="false" outlineLevel="0" collapsed="false"/>
    <row r="163" s="144" customFormat="true" ht="12.75" hidden="false" customHeight="false" outlineLevel="0" collapsed="false"/>
    <row r="164" s="144" customFormat="true" ht="12.75" hidden="false" customHeight="false" outlineLevel="0" collapsed="false"/>
    <row r="165" s="144" customFormat="true" ht="12.75" hidden="false" customHeight="false" outlineLevel="0" collapsed="false"/>
    <row r="166" s="144" customFormat="true" ht="12.75" hidden="false" customHeight="false" outlineLevel="0" collapsed="false"/>
    <row r="167" s="144" customFormat="true" ht="12.75" hidden="false" customHeight="false" outlineLevel="0" collapsed="false"/>
    <row r="168" s="144" customFormat="true" ht="12.75" hidden="false" customHeight="false" outlineLevel="0" collapsed="false"/>
    <row r="169" s="144" customFormat="true" ht="12.75" hidden="false" customHeight="false" outlineLevel="0" collapsed="false"/>
    <row r="170" s="144" customFormat="true" ht="12.75" hidden="false" customHeight="false" outlineLevel="0" collapsed="false"/>
    <row r="171" s="144" customFormat="true" ht="12.75" hidden="false" customHeight="false" outlineLevel="0" collapsed="false"/>
    <row r="172" s="144" customFormat="true" ht="12.75" hidden="false" customHeight="false" outlineLevel="0" collapsed="false"/>
    <row r="173" s="144" customFormat="true" ht="12.75" hidden="false" customHeight="false" outlineLevel="0" collapsed="false"/>
    <row r="174" s="144" customFormat="true" ht="12.75" hidden="false" customHeight="false" outlineLevel="0" collapsed="false"/>
    <row r="175" s="144" customFormat="true" ht="12.75" hidden="false" customHeight="false" outlineLevel="0" collapsed="false"/>
    <row r="176" s="144" customFormat="true" ht="12.75" hidden="false" customHeight="false" outlineLevel="0" collapsed="false"/>
    <row r="177" s="144" customFormat="true" ht="12.75" hidden="false" customHeight="false" outlineLevel="0" collapsed="false"/>
    <row r="178" s="144" customFormat="true" ht="12.75" hidden="false" customHeight="false" outlineLevel="0" collapsed="false"/>
    <row r="179" customFormat="false" ht="12.75" hidden="false" customHeight="false" outlineLevel="0" collapsed="false">
      <c r="A179" s="215"/>
      <c r="B179" s="215"/>
      <c r="C179" s="215"/>
      <c r="D179" s="215"/>
      <c r="E179" s="215"/>
      <c r="F179" s="215"/>
      <c r="G179" s="215"/>
    </row>
    <row r="180" customFormat="false" ht="12.75" hidden="false" customHeight="false" outlineLevel="0" collapsed="false">
      <c r="A180" s="215"/>
      <c r="B180" s="215"/>
      <c r="C180" s="215"/>
      <c r="D180" s="215"/>
      <c r="E180" s="215"/>
      <c r="F180" s="215"/>
      <c r="G180" s="215"/>
    </row>
    <row r="181" customFormat="false" ht="12.75" hidden="false" customHeight="false" outlineLevel="0" collapsed="false">
      <c r="A181" s="215"/>
      <c r="B181" s="215"/>
      <c r="C181" s="215"/>
      <c r="D181" s="215"/>
      <c r="E181" s="215"/>
      <c r="F181" s="215"/>
      <c r="G181" s="215"/>
    </row>
    <row r="182" customFormat="false" ht="12.75" hidden="false" customHeight="false" outlineLevel="0" collapsed="false">
      <c r="A182" s="215"/>
      <c r="B182" s="215"/>
      <c r="C182" s="215"/>
      <c r="D182" s="215"/>
      <c r="E182" s="215"/>
      <c r="F182" s="215"/>
      <c r="G182" s="215"/>
    </row>
    <row r="183" s="144" customFormat="true" ht="12.75" hidden="false" customHeight="false" outlineLevel="0" collapsed="false"/>
    <row r="184" s="144" customFormat="true" ht="12.75" hidden="false" customHeight="false" outlineLevel="0" collapsed="false"/>
    <row r="185" s="144" customFormat="true" ht="12.75" hidden="false" customHeight="false" outlineLevel="0" collapsed="false"/>
    <row r="186" s="144" customFormat="true" ht="12.75" hidden="false" customHeight="false" outlineLevel="0" collapsed="false"/>
    <row r="187" s="144" customFormat="true" ht="12.75" hidden="false" customHeight="false" outlineLevel="0" collapsed="false"/>
    <row r="188" s="144" customFormat="true" ht="12.75" hidden="false" customHeight="false" outlineLevel="0" collapsed="false"/>
    <row r="189" s="144" customFormat="true" ht="12.75" hidden="false" customHeight="false" outlineLevel="0" collapsed="false"/>
    <row r="190" s="144" customFormat="true" ht="12.75" hidden="false" customHeight="false" outlineLevel="0" collapsed="false"/>
    <row r="191" s="144" customFormat="true" ht="12.75" hidden="false" customHeight="false" outlineLevel="0" collapsed="false"/>
    <row r="192" s="144" customFormat="true" ht="12.75" hidden="false" customHeight="false" outlineLevel="0" collapsed="false"/>
    <row r="193" s="144" customFormat="true" ht="12.75" hidden="false" customHeight="false" outlineLevel="0" collapsed="false"/>
    <row r="194" s="144" customFormat="true" ht="12.75" hidden="false" customHeight="false" outlineLevel="0" collapsed="false"/>
    <row r="195" s="144" customFormat="true" ht="12.75" hidden="false" customHeight="false" outlineLevel="0" collapsed="false"/>
    <row r="196" s="144" customFormat="true" ht="12.75" hidden="false" customHeight="false" outlineLevel="0" collapsed="false"/>
    <row r="197" s="144" customFormat="true" ht="12.75" hidden="false" customHeight="false" outlineLevel="0" collapsed="false"/>
    <row r="198" s="144" customFormat="true" ht="12.75" hidden="false" customHeight="false" outlineLevel="0" collapsed="false"/>
    <row r="199" s="144" customFormat="true" ht="12.75" hidden="false" customHeight="false" outlineLevel="0" collapsed="false"/>
    <row r="200" s="144" customFormat="true" ht="12.75" hidden="false" customHeight="false" outlineLevel="0" collapsed="false"/>
    <row r="201" s="144" customFormat="true" ht="12.75" hidden="false" customHeight="false" outlineLevel="0" collapsed="false"/>
    <row r="202" s="144" customFormat="true" ht="12.75" hidden="false" customHeight="false" outlineLevel="0" collapsed="false"/>
    <row r="203" s="144" customFormat="true" ht="12.75" hidden="false" customHeight="false" outlineLevel="0" collapsed="false"/>
    <row r="204" s="144" customFormat="true" ht="12.75" hidden="false" customHeight="false" outlineLevel="0" collapsed="false"/>
    <row r="205" s="144" customFormat="true" ht="12.75" hidden="false" customHeight="false" outlineLevel="0" collapsed="false"/>
    <row r="206" s="144" customFormat="true" ht="12.75" hidden="false" customHeight="false" outlineLevel="0" collapsed="false"/>
    <row r="207" s="144" customFormat="true" ht="12.75" hidden="false" customHeight="false" outlineLevel="0" collapsed="false"/>
    <row r="208" s="144" customFormat="true" ht="12.75" hidden="false" customHeight="false" outlineLevel="0" collapsed="false"/>
    <row r="209" s="144" customFormat="true" ht="12.75" hidden="false" customHeight="false" outlineLevel="0" collapsed="false"/>
    <row r="210" s="144" customFormat="true" ht="12.75" hidden="false" customHeight="false" outlineLevel="0" collapsed="false"/>
    <row r="211" s="144" customFormat="true" ht="12.75" hidden="false" customHeight="false" outlineLevel="0" collapsed="false"/>
    <row r="212" s="144" customFormat="true" ht="12.75" hidden="false" customHeight="false" outlineLevel="0" collapsed="false"/>
    <row r="213" s="144" customFormat="true" ht="12.75" hidden="false" customHeight="false" outlineLevel="0" collapsed="false"/>
    <row r="214" customFormat="false" ht="12.75" hidden="false" customHeight="false" outlineLevel="0" collapsed="false">
      <c r="A214" s="216"/>
      <c r="B214" s="216"/>
    </row>
    <row r="215" customFormat="false" ht="12.75" hidden="false" customHeight="false" outlineLevel="0" collapsed="false">
      <c r="A215" s="215"/>
      <c r="B215" s="215"/>
      <c r="C215" s="217"/>
      <c r="D215" s="217"/>
      <c r="E215" s="218"/>
      <c r="F215" s="217"/>
      <c r="G215" s="219"/>
    </row>
    <row r="216" customFormat="false" ht="12.75" hidden="false" customHeight="false" outlineLevel="0" collapsed="false">
      <c r="A216" s="220"/>
      <c r="B216" s="220"/>
      <c r="C216" s="215"/>
      <c r="D216" s="215"/>
      <c r="E216" s="221"/>
      <c r="F216" s="215"/>
      <c r="G216" s="215"/>
    </row>
    <row r="217" customFormat="false" ht="12.75" hidden="false" customHeight="false" outlineLevel="0" collapsed="false">
      <c r="A217" s="215"/>
      <c r="B217" s="215"/>
      <c r="C217" s="215"/>
      <c r="D217" s="215"/>
      <c r="E217" s="221"/>
      <c r="F217" s="215"/>
      <c r="G217" s="215"/>
    </row>
    <row r="218" customFormat="false" ht="12.75" hidden="false" customHeight="false" outlineLevel="0" collapsed="false">
      <c r="A218" s="215"/>
      <c r="B218" s="215"/>
      <c r="C218" s="215"/>
      <c r="D218" s="215"/>
      <c r="E218" s="221"/>
      <c r="F218" s="215"/>
      <c r="G218" s="215"/>
    </row>
    <row r="219" customFormat="false" ht="12.75" hidden="false" customHeight="false" outlineLevel="0" collapsed="false">
      <c r="A219" s="215"/>
      <c r="B219" s="215"/>
      <c r="C219" s="215"/>
      <c r="D219" s="215"/>
      <c r="E219" s="221"/>
      <c r="F219" s="215"/>
      <c r="G219" s="215"/>
    </row>
    <row r="220" customFormat="false" ht="12.75" hidden="false" customHeight="false" outlineLevel="0" collapsed="false">
      <c r="A220" s="215"/>
      <c r="B220" s="215"/>
      <c r="C220" s="215"/>
      <c r="D220" s="215"/>
      <c r="E220" s="221"/>
      <c r="F220" s="215"/>
      <c r="G220" s="215"/>
    </row>
    <row r="221" customFormat="false" ht="12.75" hidden="false" customHeight="false" outlineLevel="0" collapsed="false">
      <c r="A221" s="215"/>
      <c r="B221" s="215"/>
      <c r="C221" s="215"/>
      <c r="D221" s="215"/>
      <c r="E221" s="221"/>
      <c r="F221" s="215"/>
      <c r="G221" s="215"/>
    </row>
    <row r="222" customFormat="false" ht="12.75" hidden="false" customHeight="false" outlineLevel="0" collapsed="false">
      <c r="A222" s="215"/>
      <c r="B222" s="215"/>
      <c r="C222" s="215"/>
      <c r="D222" s="215"/>
      <c r="E222" s="221"/>
      <c r="F222" s="215"/>
      <c r="G222" s="215"/>
    </row>
    <row r="223" customFormat="false" ht="12.75" hidden="false" customHeight="false" outlineLevel="0" collapsed="false">
      <c r="A223" s="215"/>
      <c r="B223" s="215"/>
      <c r="C223" s="215"/>
      <c r="D223" s="215"/>
      <c r="E223" s="221"/>
      <c r="F223" s="215"/>
      <c r="G223" s="215"/>
    </row>
    <row r="224" customFormat="false" ht="12.75" hidden="false" customHeight="false" outlineLevel="0" collapsed="false">
      <c r="A224" s="215"/>
      <c r="B224" s="215"/>
      <c r="C224" s="215"/>
      <c r="D224" s="215"/>
      <c r="E224" s="221"/>
      <c r="F224" s="215"/>
      <c r="G224" s="215"/>
    </row>
    <row r="225" customFormat="false" ht="12.75" hidden="false" customHeight="false" outlineLevel="0" collapsed="false">
      <c r="A225" s="215"/>
      <c r="B225" s="215"/>
      <c r="C225" s="215"/>
      <c r="D225" s="215"/>
      <c r="E225" s="221"/>
      <c r="F225" s="215"/>
      <c r="G225" s="215"/>
    </row>
    <row r="226" customFormat="false" ht="12.75" hidden="false" customHeight="false" outlineLevel="0" collapsed="false">
      <c r="A226" s="215"/>
      <c r="B226" s="215"/>
      <c r="C226" s="215"/>
      <c r="D226" s="215"/>
      <c r="E226" s="221"/>
      <c r="F226" s="215"/>
      <c r="G226" s="215"/>
    </row>
    <row r="227" customFormat="false" ht="12.75" hidden="false" customHeight="false" outlineLevel="0" collapsed="false">
      <c r="A227" s="215"/>
      <c r="B227" s="215"/>
      <c r="C227" s="215"/>
      <c r="D227" s="215"/>
      <c r="E227" s="221"/>
      <c r="F227" s="215"/>
      <c r="G227" s="215"/>
    </row>
    <row r="228" customFormat="false" ht="12.75" hidden="false" customHeight="false" outlineLevel="0" collapsed="false">
      <c r="A228" s="215"/>
      <c r="B228" s="215"/>
      <c r="C228" s="215"/>
      <c r="D228" s="215"/>
      <c r="E228" s="221"/>
      <c r="F228" s="215"/>
      <c r="G228" s="215"/>
    </row>
  </sheetData>
  <mergeCells count="41">
    <mergeCell ref="A1:G1"/>
    <mergeCell ref="A3:B3"/>
    <mergeCell ref="A4:B4"/>
    <mergeCell ref="E4:G4"/>
    <mergeCell ref="C13:D13"/>
    <mergeCell ref="C15:D15"/>
    <mergeCell ref="C17:D17"/>
    <mergeCell ref="C21:D21"/>
    <mergeCell ref="C22:D22"/>
    <mergeCell ref="C23:D23"/>
    <mergeCell ref="C35:D35"/>
    <mergeCell ref="C39:D39"/>
    <mergeCell ref="C41:D41"/>
    <mergeCell ref="C42:D42"/>
    <mergeCell ref="C44:D44"/>
    <mergeCell ref="C46:D46"/>
    <mergeCell ref="C48:D48"/>
    <mergeCell ref="C50:D50"/>
    <mergeCell ref="C51:D51"/>
    <mergeCell ref="C53:D53"/>
    <mergeCell ref="C54:D54"/>
    <mergeCell ref="C58:D58"/>
    <mergeCell ref="C60:D60"/>
    <mergeCell ref="C67:D67"/>
    <mergeCell ref="C69:D69"/>
    <mergeCell ref="C71:D71"/>
    <mergeCell ref="C73:D73"/>
    <mergeCell ref="C75:D75"/>
    <mergeCell ref="C99:D99"/>
    <mergeCell ref="C101:D101"/>
    <mergeCell ref="C108:D108"/>
    <mergeCell ref="C115:D115"/>
    <mergeCell ref="C117:D117"/>
    <mergeCell ref="C119:D119"/>
    <mergeCell ref="C124:D124"/>
    <mergeCell ref="C126:D126"/>
    <mergeCell ref="C128:D128"/>
    <mergeCell ref="C131:D131"/>
    <mergeCell ref="C133:D133"/>
    <mergeCell ref="C138:D138"/>
    <mergeCell ref="C140:D140"/>
  </mergeCells>
  <printOptions headings="false" gridLines="false" gridLinesSet="true" horizontalCentered="false" verticalCentered="false"/>
  <pageMargins left="0.590277777777778" right="0.39375" top="0.590277777777778" bottom="0.984027777777778" header="0.196527777777778" footer="0.511805555555555"/>
  <pageSetup paperSize="9" scale="56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&amp;L2.7.2019&amp;RPK-TECH s.r.o.</oddHeader>
    <oddFooter>&amp;L&amp;9Příloha k fa.č. 009/2019&amp;R&amp;"Arial,obyčejné"Strana &amp;P</oddFooter>
  </headerFooter>
  <rowBreaks count="1" manualBreakCount="1">
    <brk id="8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2019-01-06T16:29:25Z</dcterms:created>
  <dc:creator>work</dc:creator>
  <dc:description/>
  <dc:language>cs-CZ</dc:language>
  <cp:lastModifiedBy/>
  <cp:lastPrinted>2019-07-02T07:10:59Z</cp:lastPrinted>
  <dcterms:modified xsi:type="dcterms:W3CDTF">2021-03-19T22:29:34Z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